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marana\Desktop\"/>
    </mc:Choice>
  </mc:AlternateContent>
  <bookViews>
    <workbookView xWindow="0" yWindow="0" windowWidth="28800" windowHeight="12330"/>
  </bookViews>
  <sheets>
    <sheet name="Sheet1" sheetId="1" r:id="rId1"/>
    <sheet name="Sheet2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7" i="1" l="1"/>
  <c r="C47" i="1"/>
  <c r="D47" i="1"/>
  <c r="N47" i="1"/>
  <c r="B46" i="1"/>
  <c r="C46" i="1"/>
  <c r="D46" i="1"/>
  <c r="N46" i="1"/>
  <c r="B45" i="1"/>
  <c r="C45" i="1"/>
  <c r="D45" i="1"/>
  <c r="N45" i="1"/>
  <c r="B44" i="1"/>
  <c r="C44" i="1"/>
  <c r="D44" i="1"/>
  <c r="N44" i="1"/>
  <c r="B43" i="1"/>
  <c r="C43" i="1"/>
  <c r="D43" i="1"/>
  <c r="N43" i="1"/>
  <c r="B42" i="1"/>
  <c r="C42" i="1"/>
  <c r="D42" i="1"/>
  <c r="N42" i="1"/>
  <c r="B41" i="1"/>
  <c r="C41" i="1"/>
  <c r="D41" i="1"/>
  <c r="N41" i="1"/>
  <c r="B40" i="1"/>
  <c r="C40" i="1"/>
  <c r="D40" i="1"/>
  <c r="N40" i="1"/>
  <c r="B39" i="1"/>
  <c r="C39" i="1"/>
  <c r="D39" i="1"/>
  <c r="N39" i="1"/>
  <c r="B38" i="1"/>
  <c r="C38" i="1"/>
  <c r="D38" i="1"/>
  <c r="N38" i="1"/>
  <c r="B37" i="1"/>
  <c r="C37" i="1"/>
  <c r="D37" i="1"/>
  <c r="N37" i="1"/>
  <c r="B36" i="1"/>
  <c r="C36" i="1"/>
  <c r="D36" i="1"/>
  <c r="N36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B9" i="1"/>
  <c r="C9" i="1"/>
  <c r="D9" i="1"/>
  <c r="E9" i="1"/>
  <c r="F9" i="1"/>
  <c r="G9" i="1"/>
  <c r="H9" i="1"/>
  <c r="I9" i="1"/>
  <c r="J9" i="1"/>
  <c r="K9" i="1"/>
  <c r="L9" i="1"/>
  <c r="M9" i="1"/>
  <c r="N9" i="1"/>
  <c r="B8" i="1"/>
  <c r="C8" i="1"/>
  <c r="D8" i="1"/>
  <c r="E8" i="1"/>
  <c r="F8" i="1"/>
  <c r="G8" i="1"/>
  <c r="H8" i="1"/>
  <c r="I8" i="1"/>
  <c r="J8" i="1"/>
  <c r="K8" i="1"/>
  <c r="L8" i="1"/>
  <c r="M8" i="1"/>
  <c r="N8" i="1"/>
  <c r="B7" i="1"/>
  <c r="C7" i="1"/>
  <c r="D7" i="1"/>
  <c r="E7" i="1"/>
  <c r="F7" i="1"/>
  <c r="G7" i="1"/>
  <c r="H7" i="1"/>
  <c r="I7" i="1"/>
  <c r="J7" i="1"/>
  <c r="K7" i="1"/>
  <c r="L7" i="1"/>
  <c r="M7" i="1"/>
  <c r="N7" i="1"/>
  <c r="B6" i="1"/>
  <c r="C6" i="1"/>
  <c r="D6" i="1"/>
  <c r="E6" i="1"/>
  <c r="F6" i="1"/>
  <c r="G6" i="1"/>
  <c r="H6" i="1"/>
  <c r="I6" i="1"/>
  <c r="J6" i="1"/>
  <c r="K6" i="1"/>
  <c r="L6" i="1"/>
  <c r="M6" i="1"/>
  <c r="N6" i="1"/>
  <c r="N4" i="2"/>
  <c r="N3" i="2"/>
  <c r="O4" i="2"/>
  <c r="N2" i="2"/>
  <c r="O3" i="2"/>
  <c r="N5" i="2"/>
</calcChain>
</file>

<file path=xl/sharedStrings.xml><?xml version="1.0" encoding="utf-8"?>
<sst xmlns="http://schemas.openxmlformats.org/spreadsheetml/2006/main" count="67" uniqueCount="40">
  <si>
    <t>Belmopan</t>
  </si>
  <si>
    <t>Belize District</t>
  </si>
  <si>
    <t>Corozal</t>
  </si>
  <si>
    <t>Orange Walk</t>
  </si>
  <si>
    <t>San Ignacio/Cayo</t>
  </si>
  <si>
    <t>Dangriga/Stann Creek</t>
  </si>
  <si>
    <t>Toledo/Punta Gorda</t>
  </si>
  <si>
    <t>Ambergris Caye</t>
  </si>
  <si>
    <t>Caye Caulker</t>
  </si>
  <si>
    <t>Other Island</t>
  </si>
  <si>
    <t>Placencia</t>
  </si>
  <si>
    <t>Other</t>
  </si>
  <si>
    <t>Annual</t>
  </si>
  <si>
    <t>Estimated Number of Visits to Destinations Per Month</t>
  </si>
  <si>
    <t>Tourists may visit more than one destination per trip.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</si>
  <si>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</si>
  <si>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</si>
  <si>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</si>
  <si>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</si>
  <si>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</si>
  <si>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</si>
  <si>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</si>
  <si>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</si>
  <si>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</si>
  <si>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</si>
  <si>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</si>
  <si>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</si>
  <si>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2014: Toledo/Punta Gorda</t>
  </si>
  <si>
    <t>2016:Toledo/Punta Gorda</t>
  </si>
  <si>
    <t>2015:Toledo/Punta Gorda</t>
  </si>
  <si>
    <t>2017: Toledo/Punta Gorda</t>
  </si>
  <si>
    <t>Column14</t>
  </si>
  <si>
    <t>Estimated Number of Visits to Destinations Per Month 2018 - 2020P</t>
  </si>
  <si>
    <t>VEMS Jan - Jun 2018</t>
  </si>
  <si>
    <t>VEMS 2018</t>
  </si>
  <si>
    <t>VEMS Jan - Jun 2019</t>
  </si>
  <si>
    <t>VEMS Jan - Oct 2019</t>
  </si>
  <si>
    <t>VEMS Jan - Dec 2019</t>
  </si>
  <si>
    <t xml:space="preserve">Therefore, the number of  'visits' to </t>
  </si>
  <si>
    <t xml:space="preserve"> destinations per month is greater than or equal to number of visitors to the country per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</si>
</sst>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###0.0%"/>
    <numFmt numFmtId="167" formatCode="####0.0%"/>
    <numFmt numFmtId="168" formatCode="0.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2"/>
      <color theme="1"/>
      <name val="Lantinghei SC Extralight"/>
    </font>
    <font>
      <b/>
      <u/>
      <sz val="11"/>
      <color theme="1"/>
      <name val="Lantinghei SC Extralight"/>
    </font>
    <font>
      <sz val="11"/>
      <color theme="1"/>
      <name val="Lantinghei SC Extralight"/>
    </font>
    <font>
      <sz val="10"/>
      <color theme="1"/>
      <name val="Lantinghei SC Extralight"/>
    </font>
    <font>
      <sz val="10"/>
      <color rgb="FFFF0000"/>
      <name val="Lantinghei SC Extralight"/>
    </font>
    <font>
      <b/>
      <sz val="10"/>
      <color theme="1"/>
      <name val="Lantinghei SC Extralight"/>
    </font>
    <font>
      <sz val="11"/>
      <color rgb="FFFF0000"/>
      <name val="Lantinghei SC Extralight"/>
    </font>
    <font>
      <sz val="11"/>
      <color theme="0"/>
      <name val="Lantinghei SC Extralight"/>
    </font>
    <font>
      <b/>
      <sz val="11"/>
      <color theme="0"/>
      <name val="Lantinghei SC Extralight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DEE74F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Fill="1"/>
    <xf numFmtId="0" fontId="0" fillId="0" borderId="0" xfId="0" applyAlignment="1">
      <alignment vertical="center"/>
    </xf>
    <xf numFmtId="0" fontId="7" fillId="0" borderId="0" xfId="0" applyFont="1"/>
    <xf numFmtId="17" fontId="8" fillId="0" borderId="0" xfId="0" applyNumberFormat="1" applyFont="1" applyAlignment="1">
      <alignment vertical="center"/>
    </xf>
    <xf numFmtId="17" fontId="8" fillId="0" borderId="0" xfId="0" applyNumberFormat="1" applyFont="1" applyAlignment="1">
      <alignment horizontal="right" vertical="center"/>
    </xf>
    <xf numFmtId="0" fontId="9" fillId="0" borderId="0" xfId="0" applyFont="1"/>
    <xf numFmtId="165" fontId="10" fillId="0" borderId="0" xfId="1" applyNumberFormat="1" applyFont="1" applyAlignment="1">
      <alignment vertical="center"/>
    </xf>
    <xf numFmtId="165" fontId="11" fillId="2" borderId="0" xfId="1" applyNumberFormat="1" applyFont="1" applyFill="1" applyAlignment="1">
      <alignment horizontal="center" vertical="center"/>
    </xf>
    <xf numFmtId="165" fontId="12" fillId="0" borderId="0" xfId="1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vertical="center"/>
    </xf>
    <xf numFmtId="165" fontId="13" fillId="2" borderId="0" xfId="0" applyNumberFormat="1" applyFont="1" applyFill="1" applyAlignment="1">
      <alignment horizontal="center" vertical="center"/>
    </xf>
    <xf numFmtId="9" fontId="9" fillId="0" borderId="0" xfId="2" applyFont="1"/>
    <xf numFmtId="0" fontId="15" fillId="0" borderId="0" xfId="0" applyFont="1" applyAlignment="1">
      <alignment vertical="center" wrapText="1"/>
    </xf>
    <xf numFmtId="0" fontId="14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Border="1"/>
    <xf numFmtId="0" fontId="0" fillId="0" borderId="0" xfId="0" applyFont="1" applyAlignment="1">
      <alignment vertical="center"/>
    </xf>
    <xf numFmtId="17" fontId="2" fillId="0" borderId="0" xfId="0" applyNumberFormat="1" applyFont="1"/>
    <xf numFmtId="17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18" fillId="0" borderId="0" xfId="0" applyFont="1" applyAlignment="1">
      <alignment vertical="center"/>
    </xf>
    <xf numFmtId="165" fontId="0" fillId="0" borderId="0" xfId="1" applyNumberFormat="1" applyFont="1" applyAlignment="1">
      <alignment vertical="center"/>
    </xf>
    <xf numFmtId="165" fontId="16" fillId="0" borderId="0" xfId="1" applyNumberFormat="1" applyFont="1" applyAlignment="1">
      <alignment horizontal="center" vertical="center"/>
    </xf>
    <xf numFmtId="10" fontId="0" fillId="0" borderId="0" xfId="2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167" fontId="3" fillId="0" borderId="0" xfId="0" applyNumberFormat="1" applyFont="1" applyAlignment="1">
      <alignment horizontal="center" vertical="center"/>
    </xf>
    <xf numFmtId="3" fontId="19" fillId="0" borderId="0" xfId="0" applyNumberFormat="1" applyFont="1" applyFill="1" applyBorder="1"/>
    <xf numFmtId="10" fontId="3" fillId="0" borderId="0" xfId="0" applyNumberFormat="1" applyFont="1" applyAlignment="1">
      <alignment horizontal="center" vertical="center"/>
    </xf>
    <xf numFmtId="165" fontId="4" fillId="0" borderId="0" xfId="1" applyNumberFormat="1" applyFont="1" applyAlignment="1">
      <alignment vertical="center"/>
    </xf>
    <xf numFmtId="165" fontId="1" fillId="0" borderId="0" xfId="1" applyNumberFormat="1" applyFont="1" applyAlignment="1">
      <alignment vertical="center"/>
    </xf>
    <xf numFmtId="168" fontId="1" fillId="0" borderId="0" xfId="2" applyNumberFormat="1" applyFont="1" applyAlignment="1">
      <alignment horizontal="center" vertical="center"/>
    </xf>
    <xf numFmtId="10" fontId="1" fillId="0" borderId="0" xfId="2" applyNumberFormat="1" applyFont="1" applyAlignment="1">
      <alignment horizontal="center" vertical="center"/>
    </xf>
    <xf numFmtId="17" fontId="2" fillId="0" borderId="0" xfId="0" applyNumberFormat="1" applyFont="1" applyAlignment="1">
      <alignment horizontal="center"/>
    </xf>
    <xf numFmtId="3" fontId="4" fillId="0" borderId="0" xfId="0" applyNumberFormat="1" applyFont="1" applyFill="1" applyBorder="1"/>
    <xf numFmtId="165" fontId="4" fillId="0" borderId="0" xfId="1" applyNumberFormat="1" applyFont="1" applyFill="1" applyAlignment="1">
      <alignment vertical="center"/>
    </xf>
    <xf numFmtId="0" fontId="0" fillId="3" borderId="0" xfId="0" applyFont="1" applyFill="1"/>
    <xf numFmtId="0" fontId="0" fillId="0" borderId="0" xfId="0" applyFont="1" applyFill="1"/>
  </cellXfs>
  <cellStyles count="47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Percent" xfId="2" builtinId="5"/>
  </cellStyles>
  <dxfs count="17">
    <dxf>
      <font>
        <strike val="0"/>
        <outline val="0"/>
        <shadow val="0"/>
        <vertAlign val="baseline"/>
        <name val="Lantinghei SC Extra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ntinghei SC Extralight"/>
        <scheme val="none"/>
      </font>
      <numFmt numFmtId="165" formatCode="_(* #,##0_);_(* \(#,##0\);_(* &quot;-&quot;??_);_(@_)"/>
      <alignment horizontal="righ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Lantinghei SC Extralight"/>
        <scheme val="none"/>
      </font>
    </dxf>
    <dxf>
      <font>
        <strike val="0"/>
        <outline val="0"/>
        <shadow val="0"/>
        <vertAlign val="baseline"/>
        <name val="Lantinghei SC Extralight"/>
        <scheme val="none"/>
      </font>
    </dxf>
    <dxf>
      <font>
        <strike val="0"/>
        <outline val="0"/>
        <shadow val="0"/>
        <vertAlign val="baseline"/>
        <name val="Lantinghei SC Extralight"/>
        <scheme val="none"/>
      </font>
    </dxf>
    <dxf>
      <font>
        <strike val="0"/>
        <outline val="0"/>
        <shadow val="0"/>
        <vertAlign val="baseline"/>
        <name val="Lantinghei SC Extralight"/>
        <scheme val="none"/>
      </font>
    </dxf>
    <dxf>
      <font>
        <strike val="0"/>
        <outline val="0"/>
        <shadow val="0"/>
        <vertAlign val="baseline"/>
        <name val="Lantinghei SC Extralight"/>
        <scheme val="none"/>
      </font>
    </dxf>
    <dxf>
      <font>
        <strike val="0"/>
        <outline val="0"/>
        <shadow val="0"/>
        <vertAlign val="baseline"/>
        <name val="Lantinghei SC Extralight"/>
        <scheme val="none"/>
      </font>
    </dxf>
    <dxf>
      <font>
        <strike val="0"/>
        <outline val="0"/>
        <shadow val="0"/>
        <vertAlign val="baseline"/>
        <name val="Lantinghei SC Extralight"/>
        <scheme val="none"/>
      </font>
    </dxf>
    <dxf>
      <font>
        <strike val="0"/>
        <outline val="0"/>
        <shadow val="0"/>
        <vertAlign val="baseline"/>
        <name val="Lantinghei SC Extralight"/>
        <scheme val="none"/>
      </font>
    </dxf>
    <dxf>
      <font>
        <strike val="0"/>
        <outline val="0"/>
        <shadow val="0"/>
        <vertAlign val="baseline"/>
        <name val="Lantinghei SC Extralight"/>
        <scheme val="none"/>
      </font>
    </dxf>
    <dxf>
      <font>
        <strike val="0"/>
        <outline val="0"/>
        <shadow val="0"/>
        <vertAlign val="baseline"/>
        <name val="Lantinghei SC Extralight"/>
        <scheme val="none"/>
      </font>
    </dxf>
    <dxf>
      <font>
        <strike val="0"/>
        <outline val="0"/>
        <shadow val="0"/>
        <vertAlign val="baseline"/>
        <name val="Lantinghei SC Extralight"/>
        <scheme val="none"/>
      </font>
    </dxf>
    <dxf>
      <font>
        <strike val="0"/>
        <outline val="0"/>
        <shadow val="0"/>
        <vertAlign val="baseline"/>
        <name val="Lantinghei SC Extralight"/>
        <scheme val="none"/>
      </font>
    </dxf>
    <dxf>
      <font>
        <strike val="0"/>
        <outline val="0"/>
        <shadow val="0"/>
        <u val="none"/>
        <vertAlign val="baseline"/>
        <sz val="11"/>
        <color theme="0"/>
        <name val="Lantinghei SC Extralight"/>
        <scheme val="none"/>
      </font>
    </dxf>
    <dxf>
      <font>
        <strike val="0"/>
        <outline val="0"/>
        <shadow val="0"/>
        <vertAlign val="baseline"/>
        <name val="Lantinghei SC Extralight"/>
        <scheme val="none"/>
      </font>
    </dxf>
    <dxf>
      <font>
        <strike val="0"/>
        <outline val="0"/>
        <shadow val="0"/>
        <vertAlign val="baseline"/>
        <name val="Lantinghei SC Extralight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2014: Toledo/Punta Gorda</c:v>
                </c:pt>
              </c:strCache>
            </c:strRef>
          </c:tx>
          <c:invertIfNegative val="0"/>
          <c:cat>
            <c:strRef>
              <c:f>Sheet2!$B$1:$N$1</c:f>
              <c:strCache>
                <c:ptCount val="13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Annual</c:v>
                </c:pt>
              </c:strCache>
            </c:strRef>
          </c:cat>
          <c:val>
            <c:numRef>
              <c:f>Sheet2!$B$2:$N$2</c:f>
              <c:numCache>
                <c:formatCode>_(* #,##0_);_(* \(#,##0\);_(* "-"??_);_(@_)</c:formatCode>
                <c:ptCount val="13"/>
                <c:pt idx="0">
                  <c:v>1021.2440580866805</c:v>
                </c:pt>
                <c:pt idx="1">
                  <c:v>1052.0813162790696</c:v>
                </c:pt>
                <c:pt idx="2">
                  <c:v>1268.5861158562366</c:v>
                </c:pt>
                <c:pt idx="3">
                  <c:v>949.31696511627888</c:v>
                </c:pt>
                <c:pt idx="4">
                  <c:v>862.47127124735732</c:v>
                </c:pt>
                <c:pt idx="5">
                  <c:v>941.37763245243104</c:v>
                </c:pt>
                <c:pt idx="6">
                  <c:v>870.31120765509422</c:v>
                </c:pt>
                <c:pt idx="7">
                  <c:v>658.09987094479231</c:v>
                </c:pt>
                <c:pt idx="8">
                  <c:v>346.65749317017645</c:v>
                </c:pt>
                <c:pt idx="9">
                  <c:v>450.23550486624924</c:v>
                </c:pt>
                <c:pt idx="10">
                  <c:v>652.76188787706326</c:v>
                </c:pt>
                <c:pt idx="11">
                  <c:v>946.97943508821834</c:v>
                </c:pt>
                <c:pt idx="12">
                  <c:v>10020.122758639647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F-4A3B-A592-B1757F2F7AC0}"/>
            </c:ext>
          </c:extLst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2015:Toledo/Punta Gorda</c:v>
                </c:pt>
              </c:strCache>
            </c:strRef>
          </c:tx>
          <c:invertIfNegative val="0"/>
          <c:cat>
            <c:strRef>
              <c:f>Sheet2!$B$1:$N$1</c:f>
              <c:strCache>
                <c:ptCount val="13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Annual</c:v>
                </c:pt>
              </c:strCache>
            </c:strRef>
          </c:cat>
          <c:val>
            <c:numRef>
              <c:f>Sheet2!$B$3:$N$3</c:f>
              <c:numCache>
                <c:formatCode>_(* #,##0_);_(* \(#,##0\);_(* "-"??_);_(@_)</c:formatCode>
                <c:ptCount val="13"/>
                <c:pt idx="0">
                  <c:v>1361.1408469172929</c:v>
                </c:pt>
                <c:pt idx="1">
                  <c:v>1400.6929211027568</c:v>
                </c:pt>
                <c:pt idx="2">
                  <c:v>1726.2906582456142</c:v>
                </c:pt>
                <c:pt idx="3">
                  <c:v>1216.0887663157896</c:v>
                </c:pt>
                <c:pt idx="4">
                  <c:v>1089.8474179448619</c:v>
                </c:pt>
                <c:pt idx="5">
                  <c:v>1287.4486919298247</c:v>
                </c:pt>
                <c:pt idx="6">
                  <c:v>1184.5748172709104</c:v>
                </c:pt>
                <c:pt idx="7">
                  <c:v>913.26900705109915</c:v>
                </c:pt>
                <c:pt idx="8">
                  <c:v>544.80190074222094</c:v>
                </c:pt>
                <c:pt idx="9">
                  <c:v>724.70450351127602</c:v>
                </c:pt>
                <c:pt idx="10">
                  <c:v>1144.0996658863828</c:v>
                </c:pt>
                <c:pt idx="11">
                  <c:v>1529.246744476163</c:v>
                </c:pt>
                <c:pt idx="12">
                  <c:v>14122.205941394193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FF-4A3B-A592-B1757F2F7AC0}"/>
            </c:ext>
          </c:extLst>
        </c:ser>
        <c:ser>
          <c:idx val="2"/>
          <c:order val="2"/>
          <c:tx>
            <c:strRef>
              <c:f>Sheet2!$A$4</c:f>
              <c:strCache>
                <c:ptCount val="1"/>
                <c:pt idx="0">
                  <c:v>2016:Toledo/Punta Gorda</c:v>
                </c:pt>
              </c:strCache>
            </c:strRef>
          </c:tx>
          <c:invertIfNegative val="0"/>
          <c:cat>
            <c:strRef>
              <c:f>Sheet2!$B$1:$N$1</c:f>
              <c:strCache>
                <c:ptCount val="13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Annual</c:v>
                </c:pt>
              </c:strCache>
            </c:strRef>
          </c:cat>
          <c:val>
            <c:numRef>
              <c:f>Sheet2!$B$4:$N$4</c:f>
              <c:numCache>
                <c:formatCode>_(* #,##0_);_(* \(#,##0\);_(* "-"??_);_(@_)</c:formatCode>
                <c:ptCount val="13"/>
                <c:pt idx="0">
                  <c:v>1370.1410216674517</c:v>
                </c:pt>
                <c:pt idx="1">
                  <c:v>1346.8832568064063</c:v>
                </c:pt>
                <c:pt idx="2">
                  <c:v>1541.5963003297222</c:v>
                </c:pt>
                <c:pt idx="3">
                  <c:v>1097.4265004239287</c:v>
                </c:pt>
                <c:pt idx="4">
                  <c:v>1063.5253848327841</c:v>
                </c:pt>
                <c:pt idx="5">
                  <c:v>1226.7523729627883</c:v>
                </c:pt>
                <c:pt idx="6">
                  <c:v>1186.0760197782815</c:v>
                </c:pt>
                <c:pt idx="7">
                  <c:v>847.16905278407671</c:v>
                </c:pt>
                <c:pt idx="8">
                  <c:v>593.34927702191987</c:v>
                </c:pt>
                <c:pt idx="9">
                  <c:v>711.60096019148375</c:v>
                </c:pt>
                <c:pt idx="10">
                  <c:v>966.57955051650322</c:v>
                </c:pt>
                <c:pt idx="11">
                  <c:v>1328.5352538422778</c:v>
                </c:pt>
                <c:pt idx="12">
                  <c:v>13279.634951157623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FF-4A3B-A592-B1757F2F7AC0}"/>
            </c:ext>
          </c:extLst>
        </c:ser>
        <c:ser>
          <c:idx val="3"/>
          <c:order val="3"/>
          <c:tx>
            <c:strRef>
              <c:f>Sheet2!$A$5</c:f>
              <c:strCache>
                <c:ptCount val="1"/>
                <c:pt idx="0">
                  <c:v>2017: Toledo/Punta Gorda</c:v>
                </c:pt>
              </c:strCache>
            </c:strRef>
          </c:tx>
          <c:invertIfNegative val="0"/>
          <c:cat>
            <c:strRef>
              <c:f>Sheet2!$B$1:$N$1</c:f>
              <c:strCache>
                <c:ptCount val="13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Annual</c:v>
                </c:pt>
              </c:strCache>
            </c:strRef>
          </c:cat>
          <c:val>
            <c:numRef>
              <c:f>Sheet2!$B$5:$N$5</c:f>
              <c:numCache>
                <c:formatCode>_(* #,##0_);_(* \(#,##0\);_(* "-"??_);_(@_)</c:formatCode>
                <c:ptCount val="13"/>
                <c:pt idx="0">
                  <c:v>1171.7127850815336</c:v>
                </c:pt>
                <c:pt idx="1">
                  <c:v>1192.7005506610842</c:v>
                </c:pt>
                <c:pt idx="2">
                  <c:v>1352.4819424416041</c:v>
                </c:pt>
                <c:pt idx="3">
                  <c:v>1158.2972266857648</c:v>
                </c:pt>
                <c:pt idx="4">
                  <c:v>977.5493182238871</c:v>
                </c:pt>
                <c:pt idx="5">
                  <c:v>1146.1396912516527</c:v>
                </c:pt>
                <c:pt idx="6">
                  <c:v>1174.6681700308504</c:v>
                </c:pt>
                <c:pt idx="12">
                  <c:v>8173.5496843763776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FF-4A3B-A592-B1757F2F7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5911712"/>
        <c:axId val="-2147401040"/>
      </c:barChart>
      <c:catAx>
        <c:axId val="21359117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2147401040"/>
        <c:crosses val="autoZero"/>
        <c:auto val="1"/>
        <c:lblAlgn val="ctr"/>
        <c:lblOffset val="100"/>
        <c:noMultiLvlLbl val="0"/>
      </c:catAx>
      <c:valAx>
        <c:axId val="-2147401040"/>
        <c:scaling>
          <c:orientation val="minMax"/>
        </c:scaling>
        <c:delete val="0"/>
        <c:axPos val="b"/>
        <c:majorGridlines/>
        <c:numFmt formatCode="_(* #,##0_);_(* \(#,##0\);_(* &quot;-&quot;??_);_(@_)" sourceLinked="1"/>
        <c:majorTickMark val="out"/>
        <c:minorTickMark val="none"/>
        <c:tickLblPos val="nextTo"/>
        <c:crossAx val="2135911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504825</xdr:colOff>
      <xdr:row>0</xdr:row>
      <xdr:rowOff>0</xdr:rowOff>
    </xdr:from>
    <xdr:to>
      <xdr:col>13</xdr:col>
      <xdr:colOff>500019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0"/>
          <a:ext cx="1176294" cy="752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38100</xdr:rowOff>
    </xdr:from>
    <xdr:to>
      <xdr:col>12</xdr:col>
      <xdr:colOff>609600</xdr:colOff>
      <xdr:row>37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O5" totalsRowShown="0" headerRowDxfId="16" dataDxfId="15">
  <autoFilter ref="A1:O5"/>
  <tableColumns count="15">
    <tableColumn id="1" name="Estimated Number of Visits to Destinations Per Month" dataDxfId="14"/>
    <tableColumn id="2" name="January " dataDxfId="13"/>
    <tableColumn id="3" name="February" dataDxfId="12"/>
    <tableColumn id="4" name="March" dataDxfId="11"/>
    <tableColumn id="5" name="April" dataDxfId="10"/>
    <tableColumn id="6" name="May" dataDxfId="9"/>
    <tableColumn id="7" name="June" dataDxfId="8"/>
    <tableColumn id="8" name="July" dataDxfId="7"/>
    <tableColumn id="9" name="August" dataDxfId="6"/>
    <tableColumn id="10" name="September" dataDxfId="5"/>
    <tableColumn id="11" name="October" dataDxfId="4"/>
    <tableColumn id="12" name="November" dataDxfId="3"/>
    <tableColumn id="13" name="December" dataDxfId="2"/>
    <tableColumn id="14" name="Annual" dataDxfId="1" dataCellStyle="Comma">
      <calculatedColumnFormula>SUM(B2:M2)</calculatedColumnFormula>
    </tableColumn>
    <tableColumn id="15" name="Column14" dataDxfId="0"/>
  </tableColumns>
  <tableStyleInfo name="TableStyleDark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1"/>
  <sheetViews>
    <sheetView tabSelected="1" topLeftCell="A4" workbookViewId="0">
      <selection activeCell="U23" sqref="U23"/>
    </sheetView>
  </sheetViews>
  <sheetFormatPr defaultRowHeight="15"/>
  <cols>
    <col min="1" max="1" width="22.140625" style="17" customWidth="1"/>
    <col min="2" max="12" width="8.85546875" style="17" customWidth="1"/>
    <col min="13" max="13" width="8.85546875" style="18" customWidth="1"/>
    <col min="14" max="14" width="9.85546875" style="19" customWidth="1"/>
    <col min="15" max="15" width="18.7109375" style="19" hidden="1" customWidth="1"/>
    <col min="16" max="16" width="18.7109375" style="17" hidden="1" customWidth="1"/>
    <col min="17" max="17" width="7.140625" style="17" hidden="1" customWidth="1"/>
    <col min="18" max="16384" width="9.140625" style="17"/>
  </cols>
  <sheetData>
    <row r="2" spans="1:16">
      <c r="M2" s="17"/>
    </row>
    <row r="3" spans="1:16" ht="18.75">
      <c r="A3" s="20" t="s">
        <v>32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6">
      <c r="B4" s="21">
        <v>38530.671149999995</v>
      </c>
      <c r="C4" s="21">
        <v>39220.834049999998</v>
      </c>
      <c r="D4" s="21">
        <v>44475.094599999997</v>
      </c>
      <c r="E4" s="21">
        <v>38089.513150000006</v>
      </c>
      <c r="F4" s="21">
        <v>32145.788449999996</v>
      </c>
      <c r="G4" s="21">
        <v>37689.724049999997</v>
      </c>
      <c r="H4" s="21">
        <v>38627.856199999995</v>
      </c>
      <c r="I4" s="21">
        <v>30798.648799999995</v>
      </c>
      <c r="J4" s="21">
        <v>19507.788999999997</v>
      </c>
      <c r="K4" s="21">
        <v>22655.774000000001</v>
      </c>
      <c r="L4" s="21">
        <v>36203.434000000001</v>
      </c>
      <c r="M4" s="21">
        <v>49130.754000000001</v>
      </c>
      <c r="P4" s="22"/>
    </row>
    <row r="5" spans="1:16" s="23" customFormat="1">
      <c r="B5" s="24">
        <v>43101</v>
      </c>
      <c r="C5" s="24">
        <v>43132</v>
      </c>
      <c r="D5" s="24">
        <v>43160</v>
      </c>
      <c r="E5" s="24">
        <v>43191</v>
      </c>
      <c r="F5" s="24">
        <v>43221</v>
      </c>
      <c r="G5" s="24">
        <v>43252</v>
      </c>
      <c r="H5" s="24">
        <v>43282</v>
      </c>
      <c r="I5" s="24">
        <v>43313</v>
      </c>
      <c r="J5" s="24">
        <v>43344</v>
      </c>
      <c r="K5" s="24">
        <v>43374</v>
      </c>
      <c r="L5" s="24">
        <v>43405</v>
      </c>
      <c r="M5" s="24">
        <v>43435</v>
      </c>
      <c r="N5" s="25" t="s">
        <v>12</v>
      </c>
      <c r="O5" s="26" t="s">
        <v>33</v>
      </c>
      <c r="P5" s="26" t="s">
        <v>34</v>
      </c>
    </row>
    <row r="6" spans="1:16" s="23" customFormat="1" ht="11.25" customHeight="1">
      <c r="A6" s="27" t="s">
        <v>0</v>
      </c>
      <c r="B6" s="28">
        <f>B$18*$O6</f>
        <v>2235.4008189957199</v>
      </c>
      <c r="C6" s="28">
        <f t="shared" ref="B6:H17" si="0">C$18*$O6</f>
        <v>2107.963023744649</v>
      </c>
      <c r="D6" s="28">
        <f t="shared" si="0"/>
        <v>2495.9388478007022</v>
      </c>
      <c r="E6" s="28">
        <f t="shared" si="0"/>
        <v>1852.9061845075917</v>
      </c>
      <c r="F6" s="28">
        <f>F$18*$O6</f>
        <v>1640.8784196185295</v>
      </c>
      <c r="G6" s="28">
        <f>G$18*$O6</f>
        <v>1993.0944102763733</v>
      </c>
      <c r="H6" s="28">
        <f>H$18*$P6</f>
        <v>2138.7503696857675</v>
      </c>
      <c r="I6" s="28">
        <f>I$18*$P6</f>
        <v>1609.7660813308689</v>
      </c>
      <c r="J6" s="28">
        <f t="shared" ref="J6:M6" si="1">J$18*$P6</f>
        <v>992.67994454713505</v>
      </c>
      <c r="K6" s="28">
        <f t="shared" si="1"/>
        <v>1152.0869685767098</v>
      </c>
      <c r="L6" s="28">
        <f t="shared" si="1"/>
        <v>1794.0617375231054</v>
      </c>
      <c r="M6" s="28">
        <f t="shared" si="1"/>
        <v>2520.8576709796675</v>
      </c>
      <c r="N6" s="29">
        <f t="shared" ref="N6:N17" si="2">SUM(B6:M6)</f>
        <v>22534.38447758682</v>
      </c>
      <c r="O6" s="30">
        <v>4.5932269365511903E-2</v>
      </c>
      <c r="P6" s="31">
        <v>4.6210720887245843E-2</v>
      </c>
    </row>
    <row r="7" spans="1:16" s="23" customFormat="1" ht="11.25" customHeight="1">
      <c r="A7" s="27" t="s">
        <v>1</v>
      </c>
      <c r="B7" s="28">
        <f t="shared" si="0"/>
        <v>6800.922830673413</v>
      </c>
      <c r="C7" s="28">
        <f t="shared" si="0"/>
        <v>6413.2095383417663</v>
      </c>
      <c r="D7" s="28">
        <f t="shared" si="0"/>
        <v>7593.576664071622</v>
      </c>
      <c r="E7" s="28">
        <f t="shared" si="0"/>
        <v>5637.2315274425837</v>
      </c>
      <c r="F7" s="28">
        <f t="shared" si="0"/>
        <v>4992.1640054495901</v>
      </c>
      <c r="G7" s="28">
        <f t="shared" si="0"/>
        <v>6063.7363838069277</v>
      </c>
      <c r="H7" s="28">
        <f t="shared" ref="H7:M17" si="3">H$18*$P7</f>
        <v>6691.9122678168014</v>
      </c>
      <c r="I7" s="28">
        <f t="shared" si="3"/>
        <v>5036.7792055863638</v>
      </c>
      <c r="J7" s="28">
        <f t="shared" si="3"/>
        <v>3105.9852487163689</v>
      </c>
      <c r="K7" s="28">
        <f t="shared" si="3"/>
        <v>3604.7521150133498</v>
      </c>
      <c r="L7" s="28">
        <f t="shared" si="3"/>
        <v>5613.4198365167385</v>
      </c>
      <c r="M7" s="28">
        <f t="shared" si="3"/>
        <v>7887.4835571986041</v>
      </c>
      <c r="N7" s="29">
        <f t="shared" si="2"/>
        <v>69441.173180634127</v>
      </c>
      <c r="O7" s="30">
        <v>0.13974309069676916</v>
      </c>
      <c r="P7" s="31">
        <v>0.14458821113164921</v>
      </c>
    </row>
    <row r="8" spans="1:16" s="23" customFormat="1" ht="11.25" customHeight="1">
      <c r="A8" s="27" t="s">
        <v>2</v>
      </c>
      <c r="B8" s="28">
        <f t="shared" si="0"/>
        <v>1382.9174558193852</v>
      </c>
      <c r="C8" s="28">
        <f t="shared" si="0"/>
        <v>1304.0788197742313</v>
      </c>
      <c r="D8" s="28">
        <f t="shared" si="0"/>
        <v>1544.0977617750098</v>
      </c>
      <c r="E8" s="28">
        <f t="shared" si="0"/>
        <v>1146.2894192292722</v>
      </c>
      <c r="F8" s="28">
        <f t="shared" si="0"/>
        <v>1015.1197002724795</v>
      </c>
      <c r="G8" s="28">
        <f>G$18*$O8</f>
        <v>1233.0160334760608</v>
      </c>
      <c r="H8" s="28">
        <f t="shared" si="3"/>
        <v>1416.3280225919082</v>
      </c>
      <c r="I8" s="28">
        <f t="shared" si="3"/>
        <v>1066.0228716368865</v>
      </c>
      <c r="J8" s="28">
        <f t="shared" si="3"/>
        <v>657.37471883343608</v>
      </c>
      <c r="K8" s="28">
        <f t="shared" si="3"/>
        <v>762.93759252413224</v>
      </c>
      <c r="L8" s="28">
        <f t="shared" si="3"/>
        <v>1188.067550626412</v>
      </c>
      <c r="M8" s="28">
        <f t="shared" si="3"/>
        <v>1669.3679687820909</v>
      </c>
      <c r="N8" s="29">
        <f t="shared" si="2"/>
        <v>14385.617915341305</v>
      </c>
      <c r="O8" s="30">
        <v>2.8415725963409889E-2</v>
      </c>
      <c r="P8" s="31">
        <v>3.0601766276442802E-2</v>
      </c>
    </row>
    <row r="9" spans="1:16" s="23" customFormat="1" ht="11.25" customHeight="1">
      <c r="A9" s="32" t="s">
        <v>3</v>
      </c>
      <c r="B9" s="28">
        <f t="shared" si="0"/>
        <v>1837.5752495134295</v>
      </c>
      <c r="C9" s="28">
        <f t="shared" si="0"/>
        <v>1732.8170618917868</v>
      </c>
      <c r="D9" s="28">
        <f t="shared" si="0"/>
        <v>2051.7463409887114</v>
      </c>
      <c r="E9" s="28">
        <f t="shared" si="0"/>
        <v>1523.1516940443753</v>
      </c>
      <c r="F9" s="28">
        <f t="shared" si="0"/>
        <v>1348.8576839237055</v>
      </c>
      <c r="G9" s="28">
        <f t="shared" si="0"/>
        <v>1638.3911677695601</v>
      </c>
      <c r="H9" s="28">
        <f t="shared" si="3"/>
        <v>1606.4391665639764</v>
      </c>
      <c r="I9" s="28">
        <f t="shared" si="3"/>
        <v>1209.1131899774084</v>
      </c>
      <c r="J9" s="28">
        <f t="shared" si="3"/>
        <v>745.6129361265148</v>
      </c>
      <c r="K9" s="28">
        <f t="shared" si="3"/>
        <v>865.34532306428434</v>
      </c>
      <c r="L9" s="28">
        <f t="shared" si="3"/>
        <v>1347.5397050729102</v>
      </c>
      <c r="M9" s="28">
        <f t="shared" si="3"/>
        <v>1893.4442062025059</v>
      </c>
      <c r="N9" s="29">
        <f t="shared" si="2"/>
        <v>17800.033725139168</v>
      </c>
      <c r="O9" s="30">
        <v>3.7757882444530946E-2</v>
      </c>
      <c r="P9" s="31">
        <v>3.4709385910864657E-2</v>
      </c>
    </row>
    <row r="10" spans="1:16" s="23" customFormat="1" ht="11.25" customHeight="1">
      <c r="A10" s="32" t="s">
        <v>4</v>
      </c>
      <c r="B10" s="28">
        <f t="shared" si="0"/>
        <v>14757.434220319192</v>
      </c>
      <c r="C10" s="28">
        <f t="shared" si="0"/>
        <v>13916.128775398989</v>
      </c>
      <c r="D10" s="28">
        <f t="shared" si="0"/>
        <v>16477.426800311405</v>
      </c>
      <c r="E10" s="28">
        <f t="shared" si="0"/>
        <v>12232.321336706891</v>
      </c>
      <c r="F10" s="28">
        <f t="shared" si="0"/>
        <v>10832.578719346047</v>
      </c>
      <c r="G10" s="28">
        <f t="shared" si="0"/>
        <v>13157.801233943168</v>
      </c>
      <c r="H10" s="28">
        <f t="shared" si="3"/>
        <v>12965.580018895051</v>
      </c>
      <c r="I10" s="28">
        <f t="shared" si="3"/>
        <v>9758.7597108235786</v>
      </c>
      <c r="J10" s="28">
        <f t="shared" si="3"/>
        <v>6017.8464193879645</v>
      </c>
      <c r="K10" s="28">
        <f t="shared" si="3"/>
        <v>6984.2072228383649</v>
      </c>
      <c r="L10" s="28">
        <f t="shared" si="3"/>
        <v>10876.00093325118</v>
      </c>
      <c r="M10" s="28">
        <f t="shared" si="3"/>
        <v>15281.999392072294</v>
      </c>
      <c r="N10" s="29">
        <f t="shared" si="2"/>
        <v>143258.08478329412</v>
      </c>
      <c r="O10" s="30">
        <v>0.30323082911638771</v>
      </c>
      <c r="P10" s="31">
        <v>0.28013965906757032</v>
      </c>
    </row>
    <row r="11" spans="1:16" s="23" customFormat="1" ht="11.25" customHeight="1">
      <c r="A11" s="32" t="s">
        <v>5</v>
      </c>
      <c r="B11" s="28">
        <f t="shared" si="0"/>
        <v>5266.4527769560136</v>
      </c>
      <c r="C11" s="28">
        <f t="shared" si="0"/>
        <v>4966.2179711950175</v>
      </c>
      <c r="D11" s="28">
        <f t="shared" si="0"/>
        <v>5880.2627092253788</v>
      </c>
      <c r="E11" s="28">
        <f t="shared" si="0"/>
        <v>4365.3213499416115</v>
      </c>
      <c r="F11" s="28">
        <f t="shared" si="0"/>
        <v>3865.7983106267025</v>
      </c>
      <c r="G11" s="28">
        <f t="shared" si="0"/>
        <v>4695.5953055663676</v>
      </c>
      <c r="H11" s="28">
        <f t="shared" si="3"/>
        <v>5228.0564592318751</v>
      </c>
      <c r="I11" s="28">
        <f t="shared" si="3"/>
        <v>3934.9837543643457</v>
      </c>
      <c r="J11" s="28">
        <f t="shared" si="3"/>
        <v>2426.5509755596631</v>
      </c>
      <c r="K11" s="28">
        <f t="shared" si="3"/>
        <v>2816.2125898541794</v>
      </c>
      <c r="L11" s="28">
        <f t="shared" si="3"/>
        <v>4385.4842472787013</v>
      </c>
      <c r="M11" s="28">
        <f t="shared" si="3"/>
        <v>6162.0965290614085</v>
      </c>
      <c r="N11" s="29">
        <f t="shared" si="2"/>
        <v>53993.032978861265</v>
      </c>
      <c r="O11" s="30">
        <v>0.1082133125729856</v>
      </c>
      <c r="P11" s="31">
        <v>0.11295953994660093</v>
      </c>
    </row>
    <row r="12" spans="1:16" s="23" customFormat="1" ht="11.25" customHeight="1">
      <c r="A12" s="32" t="s">
        <v>6</v>
      </c>
      <c r="B12" s="28">
        <f t="shared" si="0"/>
        <v>1136.6444842351109</v>
      </c>
      <c r="C12" s="28">
        <f t="shared" si="0"/>
        <v>1071.8456052938886</v>
      </c>
      <c r="D12" s="28">
        <f t="shared" si="0"/>
        <v>1269.1214480342544</v>
      </c>
      <c r="E12" s="28">
        <f t="shared" si="0"/>
        <v>942.15568703775784</v>
      </c>
      <c r="F12" s="28">
        <f t="shared" si="0"/>
        <v>834.34495912806528</v>
      </c>
      <c r="G12" s="28">
        <f t="shared" si="0"/>
        <v>1013.4378357337484</v>
      </c>
      <c r="H12" s="28">
        <f t="shared" si="3"/>
        <v>1045.6112918463753</v>
      </c>
      <c r="I12" s="28">
        <f t="shared" si="3"/>
        <v>786.99675087286926</v>
      </c>
      <c r="J12" s="28">
        <f t="shared" si="3"/>
        <v>485.31019511193267</v>
      </c>
      <c r="K12" s="28">
        <f t="shared" si="3"/>
        <v>563.24251797083593</v>
      </c>
      <c r="L12" s="28">
        <f t="shared" si="3"/>
        <v>877.09684945574043</v>
      </c>
      <c r="M12" s="28">
        <f t="shared" si="3"/>
        <v>1232.4193058122819</v>
      </c>
      <c r="N12" s="29">
        <f t="shared" si="2"/>
        <v>11258.226930532859</v>
      </c>
      <c r="O12" s="30">
        <v>2.3355391202802646E-2</v>
      </c>
      <c r="P12" s="31">
        <v>2.259190798932019E-2</v>
      </c>
    </row>
    <row r="13" spans="1:16" s="23" customFormat="1" ht="11.25" customHeight="1">
      <c r="A13" s="32" t="s">
        <v>7</v>
      </c>
      <c r="B13" s="28">
        <f t="shared" si="0"/>
        <v>20156.495520435965</v>
      </c>
      <c r="C13" s="28">
        <f t="shared" si="0"/>
        <v>19007.395400544956</v>
      </c>
      <c r="D13" s="28">
        <f t="shared" si="0"/>
        <v>22505.75367847411</v>
      </c>
      <c r="E13" s="28">
        <f t="shared" si="0"/>
        <v>16707.560850136237</v>
      </c>
      <c r="F13" s="28">
        <f t="shared" si="0"/>
        <v>14795.717275204355</v>
      </c>
      <c r="G13" s="28">
        <f t="shared" si="0"/>
        <v>17971.630953678472</v>
      </c>
      <c r="H13" s="28">
        <f t="shared" si="3"/>
        <v>19220.236655576096</v>
      </c>
      <c r="I13" s="28">
        <f t="shared" si="3"/>
        <v>14466.431184226742</v>
      </c>
      <c r="J13" s="28">
        <f t="shared" si="3"/>
        <v>8920.8837683302536</v>
      </c>
      <c r="K13" s="28">
        <f t="shared" si="3"/>
        <v>10353.421557609365</v>
      </c>
      <c r="L13" s="28">
        <f t="shared" si="3"/>
        <v>16122.634814540974</v>
      </c>
      <c r="M13" s="28">
        <f t="shared" si="3"/>
        <v>22654.107603203942</v>
      </c>
      <c r="N13" s="29">
        <f t="shared" si="2"/>
        <v>202882.26926196145</v>
      </c>
      <c r="O13" s="30">
        <v>0.41416893732970023</v>
      </c>
      <c r="P13" s="31">
        <v>0.41528034504004929</v>
      </c>
    </row>
    <row r="14" spans="1:16" s="23" customFormat="1" ht="11.25" customHeight="1">
      <c r="A14" s="27" t="s">
        <v>8</v>
      </c>
      <c r="B14" s="28">
        <f t="shared" si="0"/>
        <v>17750.598028804983</v>
      </c>
      <c r="C14" s="28">
        <f t="shared" si="0"/>
        <v>16738.655536006227</v>
      </c>
      <c r="D14" s="28">
        <f t="shared" si="0"/>
        <v>19819.446613468273</v>
      </c>
      <c r="E14" s="28">
        <f t="shared" si="0"/>
        <v>14713.331312572986</v>
      </c>
      <c r="F14" s="28">
        <f t="shared" si="0"/>
        <v>13029.687111716619</v>
      </c>
      <c r="G14" s="28">
        <f t="shared" si="0"/>
        <v>15826.520868042038</v>
      </c>
      <c r="H14" s="28">
        <f t="shared" si="3"/>
        <v>16729.780669542004</v>
      </c>
      <c r="I14" s="28">
        <f t="shared" si="3"/>
        <v>12591.948013965908</v>
      </c>
      <c r="J14" s="28">
        <f t="shared" si="3"/>
        <v>7764.9631217909227</v>
      </c>
      <c r="K14" s="28">
        <f t="shared" si="3"/>
        <v>9011.8802875333749</v>
      </c>
      <c r="L14" s="28">
        <f t="shared" si="3"/>
        <v>14033.549591291847</v>
      </c>
      <c r="M14" s="28">
        <f t="shared" si="3"/>
        <v>19718.70889299651</v>
      </c>
      <c r="N14" s="29">
        <f t="shared" si="2"/>
        <v>177729.07004773169</v>
      </c>
      <c r="O14" s="30">
        <v>0.36473335928376799</v>
      </c>
      <c r="P14" s="31">
        <v>0.36147052782912303</v>
      </c>
    </row>
    <row r="15" spans="1:16" s="23" customFormat="1" ht="11.25" customHeight="1">
      <c r="A15" s="27" t="s">
        <v>9</v>
      </c>
      <c r="B15" s="28">
        <f t="shared" si="0"/>
        <v>3163.6604811210591</v>
      </c>
      <c r="C15" s="28">
        <f t="shared" si="0"/>
        <v>2983.3036014013232</v>
      </c>
      <c r="D15" s="28">
        <f t="shared" si="0"/>
        <v>3532.3880303620085</v>
      </c>
      <c r="E15" s="28">
        <f t="shared" si="0"/>
        <v>2622.3333289217594</v>
      </c>
      <c r="F15" s="28">
        <f t="shared" si="0"/>
        <v>2322.2601362397818</v>
      </c>
      <c r="G15" s="28">
        <f t="shared" si="0"/>
        <v>2820.7353094589334</v>
      </c>
      <c r="H15" s="28">
        <f t="shared" si="3"/>
        <v>3013.2616319572808</v>
      </c>
      <c r="I15" s="28">
        <f t="shared" si="3"/>
        <v>2267.9815456972688</v>
      </c>
      <c r="J15" s="28">
        <f t="shared" si="3"/>
        <v>1398.5757440952968</v>
      </c>
      <c r="K15" s="28">
        <f t="shared" si="3"/>
        <v>1623.1625290614088</v>
      </c>
      <c r="L15" s="28">
        <f t="shared" si="3"/>
        <v>2527.6336479769971</v>
      </c>
      <c r="M15" s="28">
        <f t="shared" si="3"/>
        <v>3551.6083631135757</v>
      </c>
      <c r="N15" s="29">
        <f t="shared" si="2"/>
        <v>31826.904349406697</v>
      </c>
      <c r="O15" s="30">
        <v>6.5005838847800701E-2</v>
      </c>
      <c r="P15" s="31">
        <v>6.510577120558636E-2</v>
      </c>
    </row>
    <row r="16" spans="1:16" s="23" customFormat="1" ht="11.25" customHeight="1">
      <c r="A16" s="27" t="s">
        <v>10</v>
      </c>
      <c r="B16" s="28">
        <f t="shared" si="0"/>
        <v>6516.7617096146359</v>
      </c>
      <c r="C16" s="28">
        <f t="shared" si="0"/>
        <v>6145.248137018295</v>
      </c>
      <c r="D16" s="28">
        <f t="shared" si="0"/>
        <v>7276.2963020630586</v>
      </c>
      <c r="E16" s="28">
        <f t="shared" si="0"/>
        <v>5401.6926056831453</v>
      </c>
      <c r="F16" s="28">
        <f t="shared" si="0"/>
        <v>4783.5777656675746</v>
      </c>
      <c r="G16" s="28">
        <f t="shared" si="0"/>
        <v>5810.3769248734916</v>
      </c>
      <c r="H16" s="28">
        <f t="shared" si="3"/>
        <v>6197.6232934894233</v>
      </c>
      <c r="I16" s="28">
        <f t="shared" si="3"/>
        <v>4664.7443779010064</v>
      </c>
      <c r="J16" s="28">
        <f t="shared" si="3"/>
        <v>2876.5658837543642</v>
      </c>
      <c r="K16" s="28">
        <f t="shared" si="3"/>
        <v>3338.4920156089543</v>
      </c>
      <c r="L16" s="28">
        <f t="shared" si="3"/>
        <v>5198.7922349558421</v>
      </c>
      <c r="M16" s="28">
        <f t="shared" si="3"/>
        <v>7304.8853399055242</v>
      </c>
      <c r="N16" s="29">
        <f t="shared" si="2"/>
        <v>65515.056590535321</v>
      </c>
      <c r="O16" s="30">
        <v>0.1339042428960685</v>
      </c>
      <c r="P16" s="31">
        <v>0.13390840008215238</v>
      </c>
    </row>
    <row r="17" spans="1:16" s="23" customFormat="1" ht="11.25" customHeight="1">
      <c r="A17" s="33" t="s">
        <v>11</v>
      </c>
      <c r="B17" s="28">
        <f t="shared" si="0"/>
        <v>663.04261580381478</v>
      </c>
      <c r="C17" s="28">
        <f t="shared" si="0"/>
        <v>625.24326975476833</v>
      </c>
      <c r="D17" s="28">
        <f t="shared" si="0"/>
        <v>740.32084468664846</v>
      </c>
      <c r="E17" s="28">
        <f t="shared" si="0"/>
        <v>549.59081743869206</v>
      </c>
      <c r="F17" s="28">
        <f t="shared" si="0"/>
        <v>486.70122615803808</v>
      </c>
      <c r="G17" s="28">
        <f t="shared" si="0"/>
        <v>591.17207084468669</v>
      </c>
      <c r="H17" s="28">
        <f>H$18*$P17</f>
        <v>294.67227315670567</v>
      </c>
      <c r="I17" s="28">
        <f t="shared" si="3"/>
        <v>221.78999342780858</v>
      </c>
      <c r="J17" s="28">
        <f t="shared" si="3"/>
        <v>136.76923680427191</v>
      </c>
      <c r="K17" s="28">
        <f t="shared" si="3"/>
        <v>158.73198233723556</v>
      </c>
      <c r="L17" s="28">
        <f t="shared" si="3"/>
        <v>247.18183939207225</v>
      </c>
      <c r="M17" s="28">
        <f t="shared" si="3"/>
        <v>347.31816800164302</v>
      </c>
      <c r="N17" s="29">
        <f t="shared" si="2"/>
        <v>5062.5343378063853</v>
      </c>
      <c r="O17" s="30">
        <v>1.3623978201634877E-2</v>
      </c>
      <c r="P17" s="34">
        <v>6.3668104333538707E-3</v>
      </c>
    </row>
    <row r="18" spans="1:16" s="23" customFormat="1" ht="11.25" customHeight="1">
      <c r="A18" s="33"/>
      <c r="B18" s="35">
        <v>48667.328000000001</v>
      </c>
      <c r="C18" s="35">
        <v>45892.856</v>
      </c>
      <c r="D18" s="35">
        <v>54339.549999999996</v>
      </c>
      <c r="E18" s="35">
        <v>40339.966</v>
      </c>
      <c r="F18" s="35">
        <v>35723.869999999995</v>
      </c>
      <c r="G18" s="35">
        <v>43392.03</v>
      </c>
      <c r="H18" s="35">
        <v>46282.558000000005</v>
      </c>
      <c r="I18" s="35">
        <v>34835.338000000003</v>
      </c>
      <c r="J18" s="35">
        <v>21481.594000000001</v>
      </c>
      <c r="K18" s="35">
        <v>24931.162</v>
      </c>
      <c r="L18" s="35">
        <v>38823.495999999999</v>
      </c>
      <c r="M18" s="35">
        <v>54551.360000000001</v>
      </c>
      <c r="N18" s="29"/>
      <c r="O18" s="36"/>
    </row>
    <row r="19" spans="1:16" s="23" customFormat="1" ht="11.25" customHeight="1">
      <c r="A19" s="33"/>
      <c r="B19" s="21"/>
      <c r="C19" s="21"/>
      <c r="D19" s="21"/>
      <c r="E19" s="37"/>
      <c r="F19" s="37"/>
      <c r="G19" s="37"/>
      <c r="H19" s="37"/>
      <c r="I19" s="37"/>
      <c r="J19" s="37"/>
      <c r="K19" s="37"/>
      <c r="L19" s="37"/>
      <c r="M19" s="37"/>
      <c r="N19" s="29"/>
      <c r="O19" s="36"/>
    </row>
    <row r="20" spans="1:16" s="23" customFormat="1">
      <c r="B20" s="24">
        <v>43466</v>
      </c>
      <c r="C20" s="24">
        <v>43497</v>
      </c>
      <c r="D20" s="24">
        <v>43525</v>
      </c>
      <c r="E20" s="24">
        <v>43556</v>
      </c>
      <c r="F20" s="24">
        <v>43586</v>
      </c>
      <c r="G20" s="24">
        <v>43617</v>
      </c>
      <c r="H20" s="24">
        <v>43647</v>
      </c>
      <c r="I20" s="24">
        <v>43678</v>
      </c>
      <c r="J20" s="24">
        <v>43709</v>
      </c>
      <c r="K20" s="24">
        <v>43739</v>
      </c>
      <c r="L20" s="24">
        <v>43770</v>
      </c>
      <c r="M20" s="24">
        <v>43800</v>
      </c>
      <c r="N20" s="25" t="s">
        <v>12</v>
      </c>
      <c r="O20" s="26" t="s">
        <v>35</v>
      </c>
      <c r="P20" s="26" t="s">
        <v>36</v>
      </c>
    </row>
    <row r="21" spans="1:16" s="23" customFormat="1" ht="11.25" customHeight="1">
      <c r="A21" s="27" t="s">
        <v>0</v>
      </c>
      <c r="B21" s="38">
        <f>B$33*$O21</f>
        <v>2049.2861983603921</v>
      </c>
      <c r="C21" s="38">
        <f t="shared" ref="C21:G21" si="4">C$33*$O21</f>
        <v>2020.0655405883294</v>
      </c>
      <c r="D21" s="38">
        <f t="shared" si="4"/>
        <v>2337.1761671756954</v>
      </c>
      <c r="E21" s="38">
        <f t="shared" si="4"/>
        <v>1891.4610409901943</v>
      </c>
      <c r="F21" s="38">
        <f t="shared" si="4"/>
        <v>1489.8433628034077</v>
      </c>
      <c r="G21" s="38">
        <f t="shared" si="4"/>
        <v>1739.3300061083426</v>
      </c>
      <c r="H21" s="38">
        <f>H$33*$P21</f>
        <v>1866.6067088607597</v>
      </c>
      <c r="I21" s="38">
        <f t="shared" ref="I21:M21" si="5">I$33*$P21</f>
        <v>1394.4442287062864</v>
      </c>
      <c r="J21" s="38">
        <f t="shared" si="5"/>
        <v>811.34062432954318</v>
      </c>
      <c r="K21" s="38">
        <f t="shared" si="5"/>
        <v>1046.5784327397555</v>
      </c>
      <c r="L21" s="38">
        <f t="shared" si="5"/>
        <v>1609.9288360866767</v>
      </c>
      <c r="M21" s="38">
        <f t="shared" si="5"/>
        <v>2299.349352070371</v>
      </c>
      <c r="N21" s="29">
        <f>SUM(B21:M21)</f>
        <v>20555.410498819754</v>
      </c>
      <c r="O21" s="39">
        <v>4.0507956920109306E-2</v>
      </c>
      <c r="P21" s="36">
        <v>4.1300150182364298E-2</v>
      </c>
    </row>
    <row r="22" spans="1:16" s="23" customFormat="1" ht="11.25" customHeight="1">
      <c r="A22" s="27" t="s">
        <v>1</v>
      </c>
      <c r="B22" s="38">
        <f t="shared" ref="B22:G32" si="6">B$33*$O22</f>
        <v>11197.885298183572</v>
      </c>
      <c r="C22" s="38">
        <f t="shared" si="6"/>
        <v>11038.215275357657</v>
      </c>
      <c r="D22" s="38">
        <f t="shared" si="6"/>
        <v>12770.998342067191</v>
      </c>
      <c r="E22" s="38">
        <f t="shared" si="6"/>
        <v>10335.483545410705</v>
      </c>
      <c r="F22" s="38">
        <f t="shared" si="6"/>
        <v>8140.9298038900488</v>
      </c>
      <c r="G22" s="38">
        <f t="shared" si="6"/>
        <v>9504.1961048063004</v>
      </c>
      <c r="H22" s="38">
        <f t="shared" ref="H22:M32" si="7">H$33*$P22</f>
        <v>9846.956430379747</v>
      </c>
      <c r="I22" s="38">
        <f t="shared" si="7"/>
        <v>7356.1460480583573</v>
      </c>
      <c r="J22" s="38">
        <f t="shared" si="7"/>
        <v>4280.0852156189667</v>
      </c>
      <c r="K22" s="38">
        <f t="shared" si="7"/>
        <v>5521.0410308946575</v>
      </c>
      <c r="L22" s="38">
        <f t="shared" si="7"/>
        <v>8492.8973145247801</v>
      </c>
      <c r="M22" s="38">
        <f t="shared" si="7"/>
        <v>12129.814374168633</v>
      </c>
      <c r="N22" s="29">
        <f t="shared" ref="N22:N32" si="8">SUM(B22:M22)</f>
        <v>110614.64878336061</v>
      </c>
      <c r="O22" s="40">
        <v>0.22134705031345442</v>
      </c>
      <c r="P22" s="36">
        <v>0.21787170135164127</v>
      </c>
    </row>
    <row r="23" spans="1:16" s="23" customFormat="1" ht="11.25" customHeight="1">
      <c r="A23" s="27" t="s">
        <v>2</v>
      </c>
      <c r="B23" s="38">
        <f t="shared" si="6"/>
        <v>1658.9459701012699</v>
      </c>
      <c r="C23" s="38">
        <f t="shared" si="6"/>
        <v>1635.2911519048384</v>
      </c>
      <c r="D23" s="38">
        <f t="shared" si="6"/>
        <v>1891.9997543803249</v>
      </c>
      <c r="E23" s="38">
        <f t="shared" si="6"/>
        <v>1531.1827474682527</v>
      </c>
      <c r="F23" s="38">
        <f t="shared" si="6"/>
        <v>1206.0636746503778</v>
      </c>
      <c r="G23" s="38">
        <f t="shared" si="6"/>
        <v>1408.0290525638964</v>
      </c>
      <c r="H23" s="38">
        <f t="shared" si="7"/>
        <v>1546.6169873417723</v>
      </c>
      <c r="I23" s="38">
        <f t="shared" si="7"/>
        <v>1155.3966466423517</v>
      </c>
      <c r="J23" s="38">
        <f t="shared" si="7"/>
        <v>672.25366015876432</v>
      </c>
      <c r="K23" s="38">
        <f t="shared" si="7"/>
        <v>867.16498712722603</v>
      </c>
      <c r="L23" s="38">
        <f t="shared" si="7"/>
        <v>1333.941035614675</v>
      </c>
      <c r="M23" s="38">
        <f t="shared" si="7"/>
        <v>1905.1751774297363</v>
      </c>
      <c r="N23" s="29">
        <f t="shared" si="8"/>
        <v>16812.060845383487</v>
      </c>
      <c r="O23" s="39">
        <v>3.279215560199325E-2</v>
      </c>
      <c r="P23" s="36">
        <v>3.4220124436816136E-2</v>
      </c>
    </row>
    <row r="24" spans="1:16" s="23" customFormat="1" ht="11.25" customHeight="1">
      <c r="A24" s="32" t="s">
        <v>3</v>
      </c>
      <c r="B24" s="38">
        <f t="shared" si="6"/>
        <v>1927.3048770294167</v>
      </c>
      <c r="C24" s="38">
        <f t="shared" si="6"/>
        <v>1899.8235441247386</v>
      </c>
      <c r="D24" s="38">
        <f t="shared" si="6"/>
        <v>2198.0585381771421</v>
      </c>
      <c r="E24" s="38">
        <f t="shared" si="6"/>
        <v>1778.8740742645878</v>
      </c>
      <c r="F24" s="38">
        <f t="shared" si="6"/>
        <v>1401.1622102555859</v>
      </c>
      <c r="G24" s="38">
        <f t="shared" si="6"/>
        <v>1635.7984581257033</v>
      </c>
      <c r="H24" s="38">
        <f t="shared" si="7"/>
        <v>1672.6735443037976</v>
      </c>
      <c r="I24" s="38">
        <f t="shared" si="7"/>
        <v>1249.5669062432955</v>
      </c>
      <c r="J24" s="38">
        <f t="shared" si="7"/>
        <v>727.04549452907111</v>
      </c>
      <c r="K24" s="38">
        <f t="shared" si="7"/>
        <v>937.84301115640426</v>
      </c>
      <c r="L24" s="38">
        <f t="shared" si="7"/>
        <v>1442.6635024672817</v>
      </c>
      <c r="M24" s="38">
        <f t="shared" si="7"/>
        <v>2060.4559128942287</v>
      </c>
      <c r="N24" s="29">
        <f t="shared" si="8"/>
        <v>18931.270073571253</v>
      </c>
      <c r="O24" s="40">
        <v>3.8096769008198042E-2</v>
      </c>
      <c r="P24" s="36">
        <v>3.7009225488092684E-2</v>
      </c>
    </row>
    <row r="25" spans="1:16" s="23" customFormat="1" ht="11.25" customHeight="1">
      <c r="A25" s="32" t="s">
        <v>4</v>
      </c>
      <c r="B25" s="38">
        <f t="shared" si="6"/>
        <v>13214.643144189036</v>
      </c>
      <c r="C25" s="38">
        <f t="shared" si="6"/>
        <v>13026.216283555696</v>
      </c>
      <c r="D25" s="38">
        <f t="shared" si="6"/>
        <v>15071.076474843272</v>
      </c>
      <c r="E25" s="38">
        <f t="shared" si="6"/>
        <v>12196.92139527407</v>
      </c>
      <c r="F25" s="38">
        <f t="shared" si="6"/>
        <v>9607.1248593473701</v>
      </c>
      <c r="G25" s="38">
        <f t="shared" si="6"/>
        <v>11215.917698119272</v>
      </c>
      <c r="H25" s="38">
        <f t="shared" si="7"/>
        <v>11592.354911392405</v>
      </c>
      <c r="I25" s="38">
        <f t="shared" si="7"/>
        <v>8660.0419502252753</v>
      </c>
      <c r="J25" s="38">
        <f t="shared" si="7"/>
        <v>5038.7413838232151</v>
      </c>
      <c r="K25" s="38">
        <f t="shared" si="7"/>
        <v>6499.6598251448195</v>
      </c>
      <c r="L25" s="38">
        <f t="shared" si="7"/>
        <v>9998.2853170993349</v>
      </c>
      <c r="M25" s="38">
        <f t="shared" si="7"/>
        <v>14279.855326753916</v>
      </c>
      <c r="N25" s="29">
        <f t="shared" si="8"/>
        <v>130400.83856976769</v>
      </c>
      <c r="O25" s="40">
        <v>0.26121202379038738</v>
      </c>
      <c r="P25" s="36">
        <v>0.25649002360008583</v>
      </c>
    </row>
    <row r="26" spans="1:16" s="23" customFormat="1" ht="11.25" customHeight="1">
      <c r="A26" s="32" t="s">
        <v>5</v>
      </c>
      <c r="B26" s="38">
        <f t="shared" si="6"/>
        <v>6164.1227712586406</v>
      </c>
      <c r="C26" s="38">
        <f t="shared" si="6"/>
        <v>6076.2288879601347</v>
      </c>
      <c r="D26" s="38">
        <f t="shared" si="6"/>
        <v>7030.0775187268937</v>
      </c>
      <c r="E26" s="38">
        <f t="shared" si="6"/>
        <v>5689.3947185339985</v>
      </c>
      <c r="F26" s="38">
        <f t="shared" si="6"/>
        <v>4481.3542420832664</v>
      </c>
      <c r="G26" s="38">
        <f t="shared" si="6"/>
        <v>5231.7942247227138</v>
      </c>
      <c r="H26" s="38">
        <f t="shared" si="7"/>
        <v>5241.0437721518992</v>
      </c>
      <c r="I26" s="38">
        <f t="shared" si="7"/>
        <v>3915.3096395623261</v>
      </c>
      <c r="J26" s="38">
        <f t="shared" si="7"/>
        <v>2278.0758828577564</v>
      </c>
      <c r="K26" s="38">
        <f t="shared" si="7"/>
        <v>2938.5747682900669</v>
      </c>
      <c r="L26" s="38">
        <f t="shared" si="7"/>
        <v>4520.3456410641493</v>
      </c>
      <c r="M26" s="38">
        <f t="shared" si="7"/>
        <v>6456.0951937352502</v>
      </c>
      <c r="N26" s="29">
        <f t="shared" si="8"/>
        <v>60022.417260947099</v>
      </c>
      <c r="O26" s="40">
        <v>0.1218453624819161</v>
      </c>
      <c r="P26" s="36">
        <v>0.11596223986269041</v>
      </c>
    </row>
    <row r="27" spans="1:16" s="23" customFormat="1" ht="11.25" customHeight="1">
      <c r="A27" s="32" t="s">
        <v>6</v>
      </c>
      <c r="B27" s="38">
        <f t="shared" si="6"/>
        <v>1317.398270374538</v>
      </c>
      <c r="C27" s="38">
        <f t="shared" si="6"/>
        <v>1298.6135618067833</v>
      </c>
      <c r="D27" s="38">
        <f t="shared" si="6"/>
        <v>1502.4703931843756</v>
      </c>
      <c r="E27" s="38">
        <f t="shared" si="6"/>
        <v>1215.9392406365537</v>
      </c>
      <c r="F27" s="38">
        <f t="shared" si="6"/>
        <v>957.75644751647644</v>
      </c>
      <c r="G27" s="38">
        <f t="shared" si="6"/>
        <v>1118.140718212506</v>
      </c>
      <c r="H27" s="38">
        <f t="shared" si="7"/>
        <v>1119.9640253164557</v>
      </c>
      <c r="I27" s="38">
        <f t="shared" si="7"/>
        <v>836.6665372237718</v>
      </c>
      <c r="J27" s="38">
        <f t="shared" si="7"/>
        <v>486.80437459772588</v>
      </c>
      <c r="K27" s="38">
        <f t="shared" si="7"/>
        <v>627.94705964385332</v>
      </c>
      <c r="L27" s="38">
        <f t="shared" si="7"/>
        <v>965.95730165200598</v>
      </c>
      <c r="M27" s="38">
        <f t="shared" si="7"/>
        <v>1379.6096112422226</v>
      </c>
      <c r="N27" s="29">
        <f t="shared" si="8"/>
        <v>12827.267541407267</v>
      </c>
      <c r="O27" s="40">
        <v>2.6040829448641698E-2</v>
      </c>
      <c r="P27" s="36">
        <v>2.478009010941858E-2</v>
      </c>
    </row>
    <row r="28" spans="1:16" s="23" customFormat="1" ht="11.25" customHeight="1">
      <c r="A28" s="32" t="s">
        <v>7</v>
      </c>
      <c r="B28" s="38">
        <f t="shared" si="6"/>
        <v>18646.877987461823</v>
      </c>
      <c r="C28" s="38">
        <f t="shared" si="6"/>
        <v>18380.993192734288</v>
      </c>
      <c r="D28" s="38">
        <f t="shared" si="6"/>
        <v>21266.448219578848</v>
      </c>
      <c r="E28" s="38">
        <f t="shared" si="6"/>
        <v>17210.794313454429</v>
      </c>
      <c r="F28" s="38">
        <f t="shared" si="6"/>
        <v>13556.392186143707</v>
      </c>
      <c r="G28" s="38">
        <f t="shared" si="6"/>
        <v>15826.52263494615</v>
      </c>
      <c r="H28" s="38">
        <f t="shared" si="7"/>
        <v>16576.43724050633</v>
      </c>
      <c r="I28" s="38">
        <f t="shared" si="7"/>
        <v>12383.389137524138</v>
      </c>
      <c r="J28" s="38">
        <f t="shared" si="7"/>
        <v>7205.1262196953458</v>
      </c>
      <c r="K28" s="38">
        <f t="shared" si="7"/>
        <v>9294.1601598369452</v>
      </c>
      <c r="L28" s="38">
        <f t="shared" si="7"/>
        <v>14297.004391117787</v>
      </c>
      <c r="M28" s="38">
        <f t="shared" si="7"/>
        <v>20419.416713580777</v>
      </c>
      <c r="N28" s="29">
        <f t="shared" si="8"/>
        <v>185063.56239658059</v>
      </c>
      <c r="O28" s="40">
        <v>0.3685902588008359</v>
      </c>
      <c r="P28" s="36">
        <v>0.36676678824286635</v>
      </c>
    </row>
    <row r="29" spans="1:16" s="23" customFormat="1" ht="11.25" customHeight="1">
      <c r="A29" s="27" t="s">
        <v>8</v>
      </c>
      <c r="B29" s="38">
        <f t="shared" si="6"/>
        <v>15516.024073300114</v>
      </c>
      <c r="C29" s="38">
        <f t="shared" si="6"/>
        <v>15294.781950168783</v>
      </c>
      <c r="D29" s="38">
        <f t="shared" si="6"/>
        <v>17695.762408615978</v>
      </c>
      <c r="E29" s="38">
        <f t="shared" si="6"/>
        <v>14321.062167497188</v>
      </c>
      <c r="F29" s="38">
        <f t="shared" si="6"/>
        <v>11280.242604082945</v>
      </c>
      <c r="G29" s="38">
        <f t="shared" si="6"/>
        <v>13169.212903391737</v>
      </c>
      <c r="H29" s="38">
        <f t="shared" si="7"/>
        <v>13972.884506329114</v>
      </c>
      <c r="I29" s="38">
        <f t="shared" si="7"/>
        <v>10438.411083458486</v>
      </c>
      <c r="J29" s="38">
        <f t="shared" si="7"/>
        <v>6073.4641021240086</v>
      </c>
      <c r="K29" s="38">
        <f t="shared" si="7"/>
        <v>7834.387125080455</v>
      </c>
      <c r="L29" s="38">
        <f t="shared" si="7"/>
        <v>12051.467287277408</v>
      </c>
      <c r="M29" s="38">
        <f t="shared" si="7"/>
        <v>17212.272292641064</v>
      </c>
      <c r="N29" s="29">
        <f t="shared" si="8"/>
        <v>154859.97250396723</v>
      </c>
      <c r="O29" s="40">
        <v>0.30670310239511334</v>
      </c>
      <c r="P29" s="36">
        <v>0.30916112422226988</v>
      </c>
    </row>
    <row r="30" spans="1:16" s="23" customFormat="1" ht="11.25" customHeight="1">
      <c r="A30" s="27" t="s">
        <v>9</v>
      </c>
      <c r="B30" s="38">
        <f t="shared" si="6"/>
        <v>3903.4022825912234</v>
      </c>
      <c r="C30" s="38">
        <f t="shared" si="6"/>
        <v>3847.7438868349136</v>
      </c>
      <c r="D30" s="38">
        <f t="shared" si="6"/>
        <v>4451.7641279537056</v>
      </c>
      <c r="E30" s="38">
        <f t="shared" si="6"/>
        <v>3602.7829352194181</v>
      </c>
      <c r="F30" s="38">
        <f t="shared" si="6"/>
        <v>2837.7968815303007</v>
      </c>
      <c r="G30" s="38">
        <f t="shared" si="6"/>
        <v>3313.009535444462</v>
      </c>
      <c r="H30" s="38">
        <f t="shared" si="7"/>
        <v>3258.0771645569621</v>
      </c>
      <c r="I30" s="38">
        <f t="shared" si="7"/>
        <v>2433.9390173782454</v>
      </c>
      <c r="J30" s="38">
        <f t="shared" si="7"/>
        <v>1416.1581806479298</v>
      </c>
      <c r="K30" s="38">
        <f t="shared" si="7"/>
        <v>1826.7550826003003</v>
      </c>
      <c r="L30" s="38">
        <f t="shared" si="7"/>
        <v>2810.0576048058356</v>
      </c>
      <c r="M30" s="38">
        <f t="shared" si="7"/>
        <v>4013.4097781591931</v>
      </c>
      <c r="N30" s="29">
        <f t="shared" si="8"/>
        <v>37714.89647772249</v>
      </c>
      <c r="O30" s="40">
        <v>7.7158013181160584E-2</v>
      </c>
      <c r="P30" s="36">
        <v>7.2087534863763139E-2</v>
      </c>
    </row>
    <row r="31" spans="1:16" s="23" customFormat="1" ht="11.25" customHeight="1">
      <c r="A31" s="27" t="s">
        <v>10</v>
      </c>
      <c r="B31" s="38">
        <f t="shared" si="6"/>
        <v>6757.7652017360551</v>
      </c>
      <c r="C31" s="38">
        <f t="shared" si="6"/>
        <v>6661.4066040829439</v>
      </c>
      <c r="D31" s="38">
        <f t="shared" si="6"/>
        <v>7707.1166465198512</v>
      </c>
      <c r="E31" s="38">
        <f t="shared" si="6"/>
        <v>6237.3179565986165</v>
      </c>
      <c r="F31" s="38">
        <f t="shared" si="6"/>
        <v>4912.9358511493319</v>
      </c>
      <c r="G31" s="38">
        <f t="shared" si="6"/>
        <v>5735.647758238224</v>
      </c>
      <c r="H31" s="38">
        <f t="shared" si="7"/>
        <v>5939.2031645569623</v>
      </c>
      <c r="I31" s="38">
        <f t="shared" si="7"/>
        <v>4436.8680004290927</v>
      </c>
      <c r="J31" s="38">
        <f t="shared" si="7"/>
        <v>2581.5383501394554</v>
      </c>
      <c r="K31" s="38">
        <f t="shared" si="7"/>
        <v>3330.022285990131</v>
      </c>
      <c r="L31" s="38">
        <f t="shared" si="7"/>
        <v>5122.5008420939712</v>
      </c>
      <c r="M31" s="38">
        <f t="shared" si="7"/>
        <v>7316.111574769363</v>
      </c>
      <c r="N31" s="29">
        <f t="shared" si="8"/>
        <v>66738.43423630399</v>
      </c>
      <c r="O31" s="40">
        <v>0.13357981031988425</v>
      </c>
      <c r="P31" s="36">
        <v>0.13140956876206822</v>
      </c>
    </row>
    <row r="32" spans="1:16" s="23" customFormat="1" ht="11.25" customHeight="1">
      <c r="A32" s="33" t="s">
        <v>11</v>
      </c>
      <c r="B32" s="38">
        <f t="shared" si="6"/>
        <v>943.32221829287892</v>
      </c>
      <c r="C32" s="38">
        <f t="shared" si="6"/>
        <v>929.87143931843741</v>
      </c>
      <c r="D32" s="38">
        <f t="shared" si="6"/>
        <v>1075.8429975888121</v>
      </c>
      <c r="E32" s="38">
        <f t="shared" si="6"/>
        <v>870.67254267802593</v>
      </c>
      <c r="F32" s="38">
        <f t="shared" si="6"/>
        <v>685.80091303648919</v>
      </c>
      <c r="G32" s="38">
        <f t="shared" si="6"/>
        <v>800.64397106574495</v>
      </c>
      <c r="H32" s="38">
        <f t="shared" si="7"/>
        <v>848.45759493670892</v>
      </c>
      <c r="I32" s="38">
        <f t="shared" si="7"/>
        <v>633.83828577558472</v>
      </c>
      <c r="J32" s="38">
        <f t="shared" si="7"/>
        <v>368.79119287706504</v>
      </c>
      <c r="K32" s="38">
        <f t="shared" si="7"/>
        <v>475.71746942716157</v>
      </c>
      <c r="L32" s="38">
        <f t="shared" si="7"/>
        <v>731.78583458485309</v>
      </c>
      <c r="M32" s="38">
        <f t="shared" si="7"/>
        <v>1045.1587963956233</v>
      </c>
      <c r="N32" s="29">
        <f t="shared" si="8"/>
        <v>9409.9032559773859</v>
      </c>
      <c r="O32" s="39">
        <v>1.8646519852113807E-2</v>
      </c>
      <c r="P32" s="36">
        <v>1.8772795537438318E-2</v>
      </c>
    </row>
    <row r="33" spans="1:16" s="23" customFormat="1" ht="11.25" customHeight="1">
      <c r="A33" s="33"/>
      <c r="B33" s="35">
        <v>50589.72</v>
      </c>
      <c r="C33" s="35">
        <v>49868.363999999994</v>
      </c>
      <c r="D33" s="35">
        <v>57696.718000000001</v>
      </c>
      <c r="E33" s="35">
        <v>46693.567999999999</v>
      </c>
      <c r="F33" s="35">
        <v>36779.03</v>
      </c>
      <c r="G33" s="35">
        <v>42937.983999999997</v>
      </c>
      <c r="H33" s="35">
        <v>45196.124000000003</v>
      </c>
      <c r="I33" s="35">
        <v>33763.660000000003</v>
      </c>
      <c r="J33" s="35">
        <v>19644.980000000003</v>
      </c>
      <c r="K33" s="35">
        <v>25340.79</v>
      </c>
      <c r="L33" s="35">
        <v>38981.186000000002</v>
      </c>
      <c r="M33" s="35">
        <v>55674.116000000002</v>
      </c>
      <c r="N33" s="29"/>
      <c r="O33" s="36"/>
    </row>
    <row r="34" spans="1:16" s="23" customFormat="1" ht="11.25" customHeight="1">
      <c r="A34" s="33"/>
      <c r="B34" s="21"/>
      <c r="C34" s="21"/>
      <c r="D34" s="21"/>
      <c r="E34" s="37"/>
      <c r="F34" s="37"/>
      <c r="G34" s="37"/>
      <c r="H34" s="37"/>
      <c r="I34" s="37"/>
      <c r="J34" s="37"/>
      <c r="K34" s="37"/>
      <c r="L34" s="37"/>
      <c r="M34" s="37"/>
      <c r="N34" s="29"/>
      <c r="O34" s="36"/>
    </row>
    <row r="35" spans="1:16" ht="30">
      <c r="A35" s="23"/>
      <c r="B35" s="41">
        <v>43831</v>
      </c>
      <c r="C35" s="41">
        <v>43862</v>
      </c>
      <c r="D35" s="41">
        <v>43891</v>
      </c>
      <c r="E35" s="41">
        <v>43922</v>
      </c>
      <c r="F35" s="41">
        <v>43952</v>
      </c>
      <c r="G35" s="41">
        <v>43983</v>
      </c>
      <c r="H35" s="41">
        <v>44013</v>
      </c>
      <c r="I35" s="41">
        <v>44044</v>
      </c>
      <c r="J35" s="41">
        <v>44075</v>
      </c>
      <c r="K35" s="41">
        <v>44105</v>
      </c>
      <c r="L35" s="41">
        <v>44136</v>
      </c>
      <c r="M35" s="41">
        <v>44166</v>
      </c>
      <c r="N35" s="25" t="s">
        <v>12</v>
      </c>
      <c r="O35" s="26" t="s">
        <v>37</v>
      </c>
      <c r="P35" s="26"/>
    </row>
    <row r="36" spans="1:16" ht="11.25" customHeight="1">
      <c r="A36" s="27" t="s">
        <v>0</v>
      </c>
      <c r="B36" s="28">
        <f t="shared" ref="B36:D47" si="9">B$48*$O36</f>
        <v>2007.22227271926</v>
      </c>
      <c r="C36" s="28">
        <f t="shared" si="9"/>
        <v>2100.774481974438</v>
      </c>
      <c r="D36" s="28">
        <f t="shared" si="9"/>
        <v>990.57041463199664</v>
      </c>
      <c r="E36" s="28"/>
      <c r="F36" s="28"/>
      <c r="G36" s="28"/>
      <c r="H36" s="28"/>
      <c r="I36" s="28"/>
      <c r="J36" s="28"/>
      <c r="K36" s="28"/>
      <c r="L36" s="28"/>
      <c r="M36" s="28"/>
      <c r="N36" s="29">
        <f>SUM(B36:M36)</f>
        <v>5098.5671693256945</v>
      </c>
      <c r="O36" s="36">
        <v>4.1339797267518734E-2</v>
      </c>
      <c r="P36" s="36"/>
    </row>
    <row r="37" spans="1:16" ht="11.25" customHeight="1">
      <c r="A37" s="27" t="s">
        <v>1</v>
      </c>
      <c r="B37" s="28">
        <f t="shared" si="9"/>
        <v>10442.691568091672</v>
      </c>
      <c r="C37" s="28">
        <f t="shared" si="9"/>
        <v>10929.402422212428</v>
      </c>
      <c r="D37" s="28">
        <f t="shared" si="9"/>
        <v>5153.5006646099609</v>
      </c>
      <c r="E37" s="28"/>
      <c r="F37" s="28"/>
      <c r="G37" s="28"/>
      <c r="H37" s="28"/>
      <c r="I37" s="28"/>
      <c r="J37" s="28"/>
      <c r="K37" s="28"/>
      <c r="L37" s="28"/>
      <c r="M37" s="28"/>
      <c r="N37" s="29">
        <f t="shared" ref="N37:N47" si="10">SUM(B37:M37)</f>
        <v>26525.594654914061</v>
      </c>
      <c r="O37" s="36">
        <v>0.21507271925958574</v>
      </c>
      <c r="P37" s="36"/>
    </row>
    <row r="38" spans="1:16" ht="11.25" customHeight="1">
      <c r="A38" s="27" t="s">
        <v>2</v>
      </c>
      <c r="B38" s="28">
        <f t="shared" si="9"/>
        <v>1617.7612347289557</v>
      </c>
      <c r="C38" s="28">
        <f t="shared" si="9"/>
        <v>1693.1615227853681</v>
      </c>
      <c r="D38" s="28">
        <f t="shared" si="9"/>
        <v>798.37018492728089</v>
      </c>
      <c r="E38" s="28"/>
      <c r="F38" s="28"/>
      <c r="G38" s="28"/>
      <c r="H38" s="28"/>
      <c r="I38" s="28"/>
      <c r="J38" s="28"/>
      <c r="K38" s="28"/>
      <c r="L38" s="28"/>
      <c r="M38" s="28"/>
      <c r="N38" s="29">
        <f t="shared" si="10"/>
        <v>4109.2929424416052</v>
      </c>
      <c r="O38" s="36">
        <v>3.331864257382107E-2</v>
      </c>
      <c r="P38" s="36"/>
    </row>
    <row r="39" spans="1:16" ht="11.25" customHeight="1">
      <c r="A39" s="32" t="s">
        <v>3</v>
      </c>
      <c r="B39" s="28">
        <f t="shared" si="9"/>
        <v>1776.1135249008375</v>
      </c>
      <c r="C39" s="28">
        <f t="shared" si="9"/>
        <v>1858.8942644336712</v>
      </c>
      <c r="D39" s="28">
        <f t="shared" si="9"/>
        <v>876.51753107095647</v>
      </c>
      <c r="E39" s="28"/>
      <c r="F39" s="28"/>
      <c r="G39" s="28"/>
      <c r="H39" s="28"/>
      <c r="I39" s="28"/>
      <c r="J39" s="28"/>
      <c r="K39" s="28"/>
      <c r="L39" s="28"/>
      <c r="M39" s="28"/>
      <c r="N39" s="29">
        <f t="shared" si="10"/>
        <v>4511.5253204054652</v>
      </c>
      <c r="O39" s="36">
        <v>3.6579991185544294E-2</v>
      </c>
      <c r="P39" s="36"/>
    </row>
    <row r="40" spans="1:16" ht="11.25" customHeight="1">
      <c r="A40" s="32" t="s">
        <v>4</v>
      </c>
      <c r="B40" s="28">
        <f t="shared" si="9"/>
        <v>9317.1063703834297</v>
      </c>
      <c r="C40" s="28">
        <f t="shared" si="9"/>
        <v>9751.3561775231374</v>
      </c>
      <c r="D40" s="28">
        <f t="shared" si="9"/>
        <v>4598.0208798589692</v>
      </c>
      <c r="E40" s="28"/>
      <c r="F40" s="28"/>
      <c r="G40" s="28"/>
      <c r="H40" s="28"/>
      <c r="I40" s="28"/>
      <c r="J40" s="28"/>
      <c r="K40" s="28"/>
      <c r="L40" s="28"/>
      <c r="M40" s="28"/>
      <c r="N40" s="29">
        <f t="shared" si="10"/>
        <v>23666.483427765535</v>
      </c>
      <c r="O40" s="36">
        <v>0.19189070074922873</v>
      </c>
      <c r="P40" s="36"/>
    </row>
    <row r="41" spans="1:16" ht="11.25" customHeight="1">
      <c r="A41" s="32" t="s">
        <v>5</v>
      </c>
      <c r="B41" s="28">
        <f t="shared" si="9"/>
        <v>5597.9674471573389</v>
      </c>
      <c r="C41" s="28">
        <f t="shared" si="9"/>
        <v>5858.8763804319087</v>
      </c>
      <c r="D41" s="28">
        <f t="shared" si="9"/>
        <v>2762.6142907007497</v>
      </c>
      <c r="E41" s="28"/>
      <c r="F41" s="28"/>
      <c r="G41" s="28"/>
      <c r="H41" s="28"/>
      <c r="I41" s="28"/>
      <c r="J41" s="28"/>
      <c r="K41" s="28"/>
      <c r="L41" s="28"/>
      <c r="M41" s="28"/>
      <c r="N41" s="29">
        <f t="shared" si="10"/>
        <v>14219.458118289996</v>
      </c>
      <c r="O41" s="36">
        <v>0.11529308065226973</v>
      </c>
      <c r="P41" s="36"/>
    </row>
    <row r="42" spans="1:16" ht="11.25" customHeight="1">
      <c r="A42" s="32" t="s">
        <v>6</v>
      </c>
      <c r="B42" s="28">
        <f t="shared" si="9"/>
        <v>1236.8597799911856</v>
      </c>
      <c r="C42" s="28">
        <f t="shared" si="9"/>
        <v>1294.5070901718818</v>
      </c>
      <c r="D42" s="28">
        <f t="shared" si="9"/>
        <v>610.39413609519613</v>
      </c>
      <c r="E42" s="28"/>
      <c r="F42" s="28"/>
      <c r="G42" s="28"/>
      <c r="H42" s="28"/>
      <c r="I42" s="28"/>
      <c r="J42" s="28"/>
      <c r="K42" s="28"/>
      <c r="L42" s="28"/>
      <c r="M42" s="28"/>
      <c r="N42" s="29">
        <f t="shared" si="10"/>
        <v>3141.7610062582639</v>
      </c>
      <c r="O42" s="36">
        <v>2.5473776994270603E-2</v>
      </c>
      <c r="P42" s="36"/>
    </row>
    <row r="43" spans="1:16" ht="11.25" customHeight="1">
      <c r="A43" s="32" t="s">
        <v>7</v>
      </c>
      <c r="B43" s="28">
        <f t="shared" si="9"/>
        <v>17906.648164301456</v>
      </c>
      <c r="C43" s="28">
        <f t="shared" si="9"/>
        <v>18741.237596121638</v>
      </c>
      <c r="D43" s="28">
        <f t="shared" si="9"/>
        <v>8836.9863855442927</v>
      </c>
      <c r="E43" s="28"/>
      <c r="F43" s="28"/>
      <c r="G43" s="28"/>
      <c r="H43" s="28"/>
      <c r="I43" s="28"/>
      <c r="J43" s="28"/>
      <c r="K43" s="28"/>
      <c r="L43" s="28"/>
      <c r="M43" s="28"/>
      <c r="N43" s="29">
        <f t="shared" si="10"/>
        <v>45484.872145967383</v>
      </c>
      <c r="O43" s="36">
        <v>0.36879682679594533</v>
      </c>
      <c r="P43" s="36"/>
    </row>
    <row r="44" spans="1:16" ht="11.25" customHeight="1">
      <c r="A44" s="27" t="s">
        <v>8</v>
      </c>
      <c r="B44" s="28">
        <f t="shared" si="9"/>
        <v>14855.156734773031</v>
      </c>
      <c r="C44" s="28">
        <f t="shared" si="9"/>
        <v>15547.522871925959</v>
      </c>
      <c r="D44" s="28">
        <f t="shared" si="9"/>
        <v>7331.0659044513004</v>
      </c>
      <c r="E44" s="28"/>
      <c r="F44" s="28"/>
      <c r="G44" s="28"/>
      <c r="H44" s="28"/>
      <c r="I44" s="28"/>
      <c r="J44" s="28"/>
      <c r="K44" s="28"/>
      <c r="L44" s="28"/>
      <c r="M44" s="28"/>
      <c r="N44" s="29">
        <f t="shared" si="10"/>
        <v>37733.745511150293</v>
      </c>
      <c r="O44" s="36">
        <v>0.30594975760246806</v>
      </c>
      <c r="P44" s="36"/>
    </row>
    <row r="45" spans="1:16" ht="11.25" customHeight="1">
      <c r="A45" s="27" t="s">
        <v>9</v>
      </c>
      <c r="B45" s="28">
        <f t="shared" si="9"/>
        <v>3436.6726758924642</v>
      </c>
      <c r="C45" s="28">
        <f t="shared" si="9"/>
        <v>3596.8484200969592</v>
      </c>
      <c r="D45" s="28">
        <f t="shared" si="9"/>
        <v>1696.008620361393</v>
      </c>
      <c r="E45" s="28"/>
      <c r="F45" s="28"/>
      <c r="G45" s="28"/>
      <c r="H45" s="28"/>
      <c r="I45" s="28"/>
      <c r="J45" s="28"/>
      <c r="K45" s="28"/>
      <c r="L45" s="28"/>
      <c r="M45" s="28"/>
      <c r="N45" s="29">
        <f t="shared" si="10"/>
        <v>8729.5297163508167</v>
      </c>
      <c r="O45" s="36">
        <v>7.0780079330101373E-2</v>
      </c>
      <c r="P45" s="36"/>
    </row>
    <row r="46" spans="1:16" ht="11.25" customHeight="1">
      <c r="A46" s="27" t="s">
        <v>10</v>
      </c>
      <c r="B46" s="28">
        <f t="shared" si="9"/>
        <v>6192.8584832084625</v>
      </c>
      <c r="C46" s="28">
        <f t="shared" si="9"/>
        <v>6481.4939774349932</v>
      </c>
      <c r="D46" s="28">
        <f t="shared" si="9"/>
        <v>3056.194861348612</v>
      </c>
      <c r="E46" s="28"/>
      <c r="F46" s="28"/>
      <c r="G46" s="28"/>
      <c r="H46" s="28"/>
      <c r="I46" s="28"/>
      <c r="J46" s="28"/>
      <c r="K46" s="28"/>
      <c r="L46" s="28"/>
      <c r="M46" s="28"/>
      <c r="N46" s="29">
        <f t="shared" si="10"/>
        <v>15730.547321992068</v>
      </c>
      <c r="O46" s="36">
        <v>0.12754517408550023</v>
      </c>
      <c r="P46" s="36"/>
    </row>
    <row r="47" spans="1:16" ht="11.25" customHeight="1">
      <c r="A47" s="33" t="s">
        <v>11</v>
      </c>
      <c r="B47" s="28">
        <f t="shared" si="9"/>
        <v>958.67332428382554</v>
      </c>
      <c r="C47" s="28">
        <f t="shared" si="9"/>
        <v>1003.3549764654032</v>
      </c>
      <c r="D47" s="28">
        <f t="shared" si="9"/>
        <v>473.10825773468491</v>
      </c>
      <c r="E47" s="28"/>
      <c r="F47" s="28"/>
      <c r="G47" s="28"/>
      <c r="H47" s="28"/>
      <c r="I47" s="28"/>
      <c r="J47" s="28"/>
      <c r="K47" s="28"/>
      <c r="L47" s="28"/>
      <c r="M47" s="28"/>
      <c r="N47" s="29">
        <f t="shared" si="10"/>
        <v>2435.1365584839136</v>
      </c>
      <c r="O47" s="36">
        <v>1.9744380784486558E-2</v>
      </c>
      <c r="P47" s="36"/>
    </row>
    <row r="48" spans="1:16">
      <c r="A48" s="33"/>
      <c r="B48" s="42">
        <v>48554.236000000004</v>
      </c>
      <c r="C48" s="2">
        <v>50817.241999999998</v>
      </c>
      <c r="D48" s="2">
        <v>23961.666000000001</v>
      </c>
      <c r="E48" s="43"/>
      <c r="F48" s="43"/>
      <c r="G48" s="43"/>
      <c r="H48" s="37"/>
      <c r="I48" s="37"/>
      <c r="J48" s="37"/>
      <c r="K48" s="37"/>
      <c r="L48" s="37"/>
      <c r="M48" s="37"/>
      <c r="N48" s="29"/>
      <c r="O48" s="36"/>
      <c r="P48" s="23"/>
    </row>
    <row r="49" spans="1:8">
      <c r="A49" s="44" t="s">
        <v>14</v>
      </c>
      <c r="B49" s="44"/>
      <c r="C49" s="44"/>
      <c r="D49" s="44"/>
      <c r="E49" s="44" t="s">
        <v>38</v>
      </c>
      <c r="F49" s="44"/>
      <c r="G49" s="44"/>
      <c r="H49" s="44"/>
    </row>
    <row r="50" spans="1:8">
      <c r="A50" s="44" t="s">
        <v>39</v>
      </c>
      <c r="B50" s="44"/>
      <c r="C50" s="44"/>
      <c r="D50" s="44"/>
      <c r="E50" s="44"/>
      <c r="F50" s="44"/>
      <c r="G50" s="44"/>
      <c r="H50" s="44"/>
    </row>
    <row r="51" spans="1:8">
      <c r="A51" s="45"/>
      <c r="B51" s="45"/>
      <c r="C51" s="45"/>
      <c r="D51" s="45"/>
      <c r="E51" s="45"/>
      <c r="F51" s="45"/>
    </row>
  </sheetData>
  <mergeCells count="1">
    <mergeCell ref="A3:N3"/>
  </mergeCell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B16" sqref="B16"/>
    </sheetView>
  </sheetViews>
  <sheetFormatPr defaultColWidth="11.42578125" defaultRowHeight="15"/>
  <cols>
    <col min="1" max="1" width="28.85546875" customWidth="1"/>
    <col min="2" max="5" width="11.140625" customWidth="1"/>
    <col min="11" max="15" width="11.28515625" customWidth="1"/>
  </cols>
  <sheetData>
    <row r="1" spans="1:15" ht="15.75">
      <c r="A1" s="4" t="s">
        <v>13</v>
      </c>
      <c r="B1" s="5" t="s">
        <v>15</v>
      </c>
      <c r="C1" s="5" t="s">
        <v>16</v>
      </c>
      <c r="D1" s="5" t="s">
        <v>17</v>
      </c>
      <c r="E1" s="5" t="s">
        <v>18</v>
      </c>
      <c r="F1" s="5" t="s">
        <v>19</v>
      </c>
      <c r="G1" s="5" t="s">
        <v>20</v>
      </c>
      <c r="H1" s="5" t="s">
        <v>21</v>
      </c>
      <c r="I1" s="5" t="s">
        <v>22</v>
      </c>
      <c r="J1" s="5" t="s">
        <v>23</v>
      </c>
      <c r="K1" s="5" t="s">
        <v>24</v>
      </c>
      <c r="L1" s="5" t="s">
        <v>25</v>
      </c>
      <c r="M1" s="5" t="s">
        <v>26</v>
      </c>
      <c r="N1" s="6" t="s">
        <v>12</v>
      </c>
      <c r="O1" s="7" t="s">
        <v>31</v>
      </c>
    </row>
    <row r="2" spans="1:15" s="1" customFormat="1" ht="21" customHeight="1">
      <c r="A2" s="15" t="s">
        <v>27</v>
      </c>
      <c r="B2" s="8">
        <v>1021.2440580866805</v>
      </c>
      <c r="C2" s="8">
        <v>1052.0813162790696</v>
      </c>
      <c r="D2" s="9">
        <v>1268.5861158562366</v>
      </c>
      <c r="E2" s="8">
        <v>949.31696511627888</v>
      </c>
      <c r="F2" s="8">
        <v>862.47127124735732</v>
      </c>
      <c r="G2" s="8">
        <v>941.37763245243104</v>
      </c>
      <c r="H2" s="8">
        <v>870.31120765509422</v>
      </c>
      <c r="I2" s="8">
        <v>658.09987094479231</v>
      </c>
      <c r="J2" s="8">
        <v>346.65749317017645</v>
      </c>
      <c r="K2" s="8">
        <v>450.23550486624924</v>
      </c>
      <c r="L2" s="8">
        <v>652.76188787706326</v>
      </c>
      <c r="M2" s="8">
        <v>946.97943508821834</v>
      </c>
      <c r="N2" s="10">
        <f>SUM(B2:M2)</f>
        <v>10020.122758639647</v>
      </c>
      <c r="O2" s="11"/>
    </row>
    <row r="3" spans="1:15">
      <c r="A3" s="16" t="s">
        <v>29</v>
      </c>
      <c r="B3" s="12">
        <v>1361.1408469172929</v>
      </c>
      <c r="C3" s="12">
        <v>1400.6929211027568</v>
      </c>
      <c r="D3" s="13">
        <v>1726.2906582456142</v>
      </c>
      <c r="E3" s="12">
        <v>1216.0887663157896</v>
      </c>
      <c r="F3" s="12">
        <v>1089.8474179448619</v>
      </c>
      <c r="G3" s="12">
        <v>1287.4486919298247</v>
      </c>
      <c r="H3" s="12">
        <v>1184.5748172709104</v>
      </c>
      <c r="I3" s="12">
        <v>913.26900705109915</v>
      </c>
      <c r="J3" s="12">
        <v>544.80190074222094</v>
      </c>
      <c r="K3" s="12">
        <v>724.70450351127602</v>
      </c>
      <c r="L3" s="12">
        <v>1144.0996658863828</v>
      </c>
      <c r="M3" s="12">
        <v>1529.246744476163</v>
      </c>
      <c r="N3" s="10">
        <f t="shared" ref="N3:N5" si="0">SUM(B3:M3)</f>
        <v>14122.205941394193</v>
      </c>
      <c r="O3" s="14">
        <f>(N3-N2)/N2</f>
        <v>0.40938452367937395</v>
      </c>
    </row>
    <row r="4" spans="1:15" ht="15.95" customHeight="1">
      <c r="A4" s="15" t="s">
        <v>28</v>
      </c>
      <c r="B4" s="8">
        <v>1370.1410216674517</v>
      </c>
      <c r="C4" s="8">
        <v>1346.8832568064063</v>
      </c>
      <c r="D4" s="9">
        <v>1541.5963003297222</v>
      </c>
      <c r="E4" s="8">
        <v>1097.4265004239287</v>
      </c>
      <c r="F4" s="8">
        <v>1063.5253848327841</v>
      </c>
      <c r="G4" s="8">
        <v>1226.7523729627883</v>
      </c>
      <c r="H4" s="8">
        <v>1186.0760197782815</v>
      </c>
      <c r="I4" s="8">
        <v>847.16905278407671</v>
      </c>
      <c r="J4" s="8">
        <v>593.34927702191987</v>
      </c>
      <c r="K4" s="8">
        <v>711.60096019148375</v>
      </c>
      <c r="L4" s="8">
        <v>966.57955051650322</v>
      </c>
      <c r="M4" s="8">
        <v>1328.5352538422778</v>
      </c>
      <c r="N4" s="10">
        <f t="shared" si="0"/>
        <v>13279.634951157623</v>
      </c>
      <c r="O4" s="14">
        <f>(N4-N3)/N3</f>
        <v>-5.9662845431737777E-2</v>
      </c>
    </row>
    <row r="5" spans="1:15">
      <c r="A5" s="16" t="s">
        <v>30</v>
      </c>
      <c r="B5" s="12">
        <v>1171.7127850815336</v>
      </c>
      <c r="C5" s="12">
        <v>1192.7005506610842</v>
      </c>
      <c r="D5" s="13">
        <v>1352.4819424416041</v>
      </c>
      <c r="E5" s="12">
        <v>1158.2972266857648</v>
      </c>
      <c r="F5" s="12">
        <v>977.5493182238871</v>
      </c>
      <c r="G5" s="12">
        <v>1146.1396912516527</v>
      </c>
      <c r="H5" s="12">
        <v>1174.6681700308504</v>
      </c>
      <c r="I5" s="12"/>
      <c r="J5" s="12"/>
      <c r="K5" s="12"/>
      <c r="L5" s="12"/>
      <c r="M5" s="12"/>
      <c r="N5" s="10">
        <f t="shared" si="0"/>
        <v>8173.5496843763776</v>
      </c>
      <c r="O5" s="7"/>
    </row>
    <row r="6" spans="1: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</sheetData>
  <pageMargins left="0.75" right="0.75" top="1" bottom="1" header="0.5" footer="0.5"/>
  <pageSetup orientation="portrait" horizontalDpi="4294967292" verticalDpi="429496729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Arana</dc:creator>
  <cp:lastModifiedBy>Michael Arana</cp:lastModifiedBy>
  <dcterms:created xsi:type="dcterms:W3CDTF">2016-04-22T17:32:30Z</dcterms:created>
  <dcterms:modified xsi:type="dcterms:W3CDTF">2020-07-01T20:06:59Z</dcterms:modified>
</cp:coreProperties>
</file>